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520" tabRatio="821" activeTab="0"/>
  </bookViews>
  <sheets>
    <sheet name="FC ADMIN GROWTH CALC" sheetId="1" r:id="rId1"/>
    <sheet name="FC ADMIN Expenditures" sheetId="2" r:id="rId2"/>
  </sheets>
  <definedNames>
    <definedName name="_xlnm.Print_Area" localSheetId="0">'FC ADMIN GROWTH CALC'!$A$1:$L$67</definedName>
    <definedName name="_xlnm.Print_Titles" localSheetId="1">'FC ADMIN Expenditures'!$A:$B</definedName>
    <definedName name="_xlnm.Print_Titles" localSheetId="0">'FC ADMIN GROWTH CALC'!$A:$B</definedName>
  </definedNames>
  <calcPr fullCalcOnLoad="1"/>
</workbook>
</file>

<file path=xl/sharedStrings.xml><?xml version="1.0" encoding="utf-8"?>
<sst xmlns="http://schemas.openxmlformats.org/spreadsheetml/2006/main" count="244" uniqueCount="108">
  <si>
    <t>FOSTER CARE ADMIN EXPENDITURES</t>
  </si>
  <si>
    <t>Foster Care Administration - - Prg Codes used from County Expense Claim</t>
  </si>
  <si>
    <t>Staff Dev (75/17.5/7.5)</t>
  </si>
  <si>
    <t>Prg Cost (50/35/15)</t>
  </si>
  <si>
    <t xml:space="preserve">       "                   "                                 "</t>
  </si>
  <si>
    <t>(0/85/15)</t>
  </si>
  <si>
    <t>EA-CWS Eligibility (A 9/93) - Incl in FC Ltr</t>
  </si>
  <si>
    <t>230</t>
  </si>
  <si>
    <t>Staff Dev (75/25/0)</t>
  </si>
  <si>
    <t>Adoption Assistance IV-E - Incl in FC Ltr</t>
  </si>
  <si>
    <t>Prg Cost (50/50/0)</t>
  </si>
  <si>
    <t>300</t>
  </si>
  <si>
    <t>(0/70/30)</t>
  </si>
  <si>
    <t>STEP Eligibility Determination - Incl in FC Ltr</t>
  </si>
  <si>
    <t>AFDC FC Eligibility (A 3/98) - Incl in FC Ltr</t>
  </si>
  <si>
    <t>Not Included - NO County Share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</si>
  <si>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</si>
  <si>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</si>
  <si>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</si>
  <si>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</si>
  <si>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</si>
  <si>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</si>
  <si>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</si>
  <si>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</si>
  <si>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</si>
  <si>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</si>
  <si>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</si>
  <si>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</si>
  <si>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</si>
  <si>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</si>
  <si>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</si>
  <si>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</si>
  <si>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</si>
  <si>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</si>
  <si>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</si>
  <si>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</si>
  <si>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</si>
  <si>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</si>
  <si>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</si>
  <si>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</si>
  <si>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</si>
  <si>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</si>
  <si>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</si>
  <si>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</si>
  <si>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</si>
  <si>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</si>
  <si>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</si>
  <si>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</si>
  <si>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</si>
  <si>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</si>
  <si>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</si>
  <si>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</si>
  <si>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</si>
  <si>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</si>
  <si>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</si>
  <si>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</si>
  <si>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</si>
  <si>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</si>
  <si>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</si>
  <si>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</si>
  <si>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</si>
  <si>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</si>
  <si>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</si>
  <si>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</si>
  <si>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</si>
  <si>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</si>
  <si>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</si>
  <si>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</si>
  <si>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</si>
  <si>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</si>
  <si>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</si>
  <si>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</si>
  <si>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</si>
  <si>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</si>
  <si>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</si>
  <si>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COUNTIES</t>
  </si>
  <si>
    <t>FEDERAL</t>
  </si>
  <si>
    <t>STATE</t>
  </si>
  <si>
    <t>COUNTY</t>
  </si>
  <si>
    <t>Net Growth /</t>
  </si>
  <si>
    <t>Post-Realign.</t>
  </si>
  <si>
    <t>Reduction</t>
  </si>
  <si>
    <t>Due to Realign</t>
  </si>
  <si>
    <t>FC Admin. &amp;</t>
  </si>
  <si>
    <t>Non-Fed</t>
  </si>
  <si>
    <t>Staff Dev.</t>
  </si>
  <si>
    <t>St and Co Share</t>
  </si>
  <si>
    <t>Growth/Reduction</t>
  </si>
  <si>
    <t>Co Growth/Reduction</t>
  </si>
  <si>
    <t>State Share</t>
  </si>
  <si>
    <t>(St Growth/70%)</t>
  </si>
  <si>
    <t>(30%-50% = -20%)</t>
  </si>
  <si>
    <t>(20%)</t>
  </si>
  <si>
    <t xml:space="preserve"> Due to Realign</t>
  </si>
  <si>
    <t>FC ADMIN</t>
  </si>
  <si>
    <t>DIFFERENCES</t>
  </si>
  <si>
    <t>Non-Fed County %</t>
  </si>
  <si>
    <t>SUO - FC Overmatch (C 9/06)</t>
  </si>
  <si>
    <t>TOTAL FC ADMIN EXPENDITURES</t>
  </si>
  <si>
    <t>(0/0/100)</t>
  </si>
  <si>
    <t>FY 07/08 Expend.</t>
  </si>
  <si>
    <t>FY 08-09 FC ADMIN GROWTH CALCULATION</t>
  </si>
  <si>
    <t>FY 08-09</t>
  </si>
  <si>
    <t>FY 08/09 Expend.</t>
  </si>
  <si>
    <t>FY 09-10</t>
  </si>
  <si>
    <t>FY 08-09 - CODE 199</t>
  </si>
  <si>
    <r>
      <t>FC ADMIN EXPENDITURES</t>
    </r>
    <r>
      <rPr>
        <i/>
        <sz val="10"/>
        <color indexed="8"/>
        <rFont val="Franklin Gothic Book"/>
        <family val="2"/>
      </rPr>
      <t xml:space="preserve"> (Run 02/17/10)</t>
    </r>
  </si>
  <si>
    <r>
      <t>FC ADMIN OVERMATCH</t>
    </r>
    <r>
      <rPr>
        <i/>
        <sz val="10"/>
        <color indexed="8"/>
        <rFont val="Franklin Gothic Book"/>
        <family val="2"/>
      </rPr>
      <t xml:space="preserve"> (Run 02/17/10)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</si>
</sst>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b/>
      <sz val="10"/>
      <name val="Franklin Gothic Book"/>
      <family val="2"/>
    </font>
    <font>
      <sz val="10"/>
      <color indexed="12"/>
      <name val="Franklin Gothic Book"/>
      <family val="2"/>
    </font>
    <font>
      <b/>
      <sz val="10"/>
      <color indexed="8"/>
      <name val="Franklin Gothic Book"/>
      <family val="2"/>
    </font>
    <font>
      <b/>
      <sz val="12"/>
      <color indexed="8"/>
      <name val="Franklin Gothic Book"/>
      <family val="2"/>
    </font>
    <font>
      <i/>
      <sz val="10"/>
      <color indexed="8"/>
      <name val="Franklin Gothic Book"/>
      <family val="2"/>
    </font>
    <font>
      <b/>
      <u val="single"/>
      <sz val="10"/>
      <name val="Franklin Gothic Book"/>
      <family val="2"/>
    </font>
    <font>
      <i/>
      <u val="single"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7" fontId="21" fillId="0" borderId="0" xfId="0" applyNumberFormat="1" applyFont="1" applyFill="1" applyAlignment="1" applyProtection="1">
      <alignment horizontal="right"/>
      <protection/>
    </xf>
    <xf numFmtId="37" fontId="21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 quotePrefix="1">
      <alignment horizontal="center"/>
    </xf>
    <xf numFmtId="37" fontId="23" fillId="0" borderId="0" xfId="0" applyNumberFormat="1" applyFont="1" applyFill="1" applyAlignment="1" applyProtection="1" quotePrefix="1">
      <alignment horizontal="center"/>
      <protection/>
    </xf>
    <xf numFmtId="37" fontId="23" fillId="0" borderId="0" xfId="0" applyNumberFormat="1" applyFont="1" applyFill="1" applyBorder="1" applyAlignment="1" applyProtection="1" quotePrefix="1">
      <alignment horizontal="center"/>
      <protection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7" fontId="22" fillId="0" borderId="12" xfId="0" applyNumberFormat="1" applyFont="1" applyFill="1" applyBorder="1" applyAlignment="1" applyProtection="1">
      <alignment horizontal="center"/>
      <protection/>
    </xf>
    <xf numFmtId="37" fontId="22" fillId="0" borderId="13" xfId="0" applyNumberFormat="1" applyFont="1" applyFill="1" applyBorder="1" applyAlignment="1" applyProtection="1">
      <alignment horizontal="center"/>
      <protection/>
    </xf>
    <xf numFmtId="37" fontId="22" fillId="0" borderId="14" xfId="0" applyNumberFormat="1" applyFont="1" applyFill="1" applyBorder="1" applyAlignment="1" applyProtection="1">
      <alignment/>
      <protection/>
    </xf>
    <xf numFmtId="37" fontId="22" fillId="0" borderId="10" xfId="0" applyNumberFormat="1" applyFont="1" applyFill="1" applyBorder="1" applyAlignment="1" applyProtection="1">
      <alignment horizontal="center"/>
      <protection/>
    </xf>
    <xf numFmtId="37" fontId="22" fillId="0" borderId="11" xfId="0" applyNumberFormat="1" applyFont="1" applyFill="1" applyBorder="1" applyAlignment="1" applyProtection="1">
      <alignment horizontal="center"/>
      <protection/>
    </xf>
    <xf numFmtId="37" fontId="22" fillId="0" borderId="15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>
      <alignment/>
    </xf>
    <xf numFmtId="37" fontId="22" fillId="0" borderId="17" xfId="0" applyNumberFormat="1" applyFont="1" applyFill="1" applyBorder="1" applyAlignment="1" applyProtection="1">
      <alignment horizontal="center"/>
      <protection/>
    </xf>
    <xf numFmtId="37" fontId="22" fillId="0" borderId="18" xfId="0" applyNumberFormat="1" applyFont="1" applyFill="1" applyBorder="1" applyAlignment="1" applyProtection="1">
      <alignment horizontal="center"/>
      <protection/>
    </xf>
    <xf numFmtId="37" fontId="22" fillId="0" borderId="19" xfId="0" applyNumberFormat="1" applyFont="1" applyFill="1" applyBorder="1" applyAlignment="1" applyProtection="1">
      <alignment horizontal="center"/>
      <protection/>
    </xf>
    <xf numFmtId="37" fontId="22" fillId="0" borderId="16" xfId="0" applyNumberFormat="1" applyFont="1" applyFill="1" applyBorder="1" applyAlignment="1" applyProtection="1">
      <alignment horizontal="center"/>
      <protection/>
    </xf>
    <xf numFmtId="0" fontId="22" fillId="0" borderId="2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7" fontId="22" fillId="0" borderId="21" xfId="0" applyNumberFormat="1" applyFont="1" applyFill="1" applyBorder="1" applyAlignment="1" applyProtection="1">
      <alignment horizontal="center"/>
      <protection/>
    </xf>
    <xf numFmtId="37" fontId="22" fillId="0" borderId="22" xfId="0" applyNumberFormat="1" applyFont="1" applyFill="1" applyBorder="1" applyAlignment="1" applyProtection="1">
      <alignment horizontal="center"/>
      <protection/>
    </xf>
    <xf numFmtId="37" fontId="22" fillId="0" borderId="20" xfId="0" applyNumberFormat="1" applyFont="1" applyFill="1" applyBorder="1" applyAlignment="1" applyProtection="1">
      <alignment horizontal="center"/>
      <protection/>
    </xf>
    <xf numFmtId="37" fontId="22" fillId="0" borderId="23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/>
    </xf>
    <xf numFmtId="6" fontId="20" fillId="0" borderId="15" xfId="42" applyNumberFormat="1" applyFont="1" applyFill="1" applyBorder="1" applyAlignment="1">
      <alignment/>
    </xf>
    <xf numFmtId="6" fontId="20" fillId="0" borderId="24" xfId="42" applyNumberFormat="1" applyFont="1" applyFill="1" applyBorder="1" applyAlignment="1">
      <alignment/>
    </xf>
    <xf numFmtId="6" fontId="20" fillId="0" borderId="24" xfId="0" applyNumberFormat="1" applyFont="1" applyFill="1" applyBorder="1" applyAlignment="1" applyProtection="1">
      <alignment/>
      <protection/>
    </xf>
    <xf numFmtId="6" fontId="20" fillId="0" borderId="10" xfId="0" applyNumberFormat="1" applyFont="1" applyFill="1" applyBorder="1" applyAlignment="1" applyProtection="1">
      <alignment/>
      <protection/>
    </xf>
    <xf numFmtId="37" fontId="20" fillId="0" borderId="10" xfId="0" applyNumberFormat="1" applyFont="1" applyFill="1" applyBorder="1" applyAlignment="1" applyProtection="1" quotePrefix="1">
      <alignment horizontal="center"/>
      <protection/>
    </xf>
    <xf numFmtId="37" fontId="20" fillId="0" borderId="11" xfId="0" applyNumberFormat="1" applyFont="1" applyFill="1" applyBorder="1" applyAlignment="1" applyProtection="1" quotePrefix="1">
      <alignment horizontal="center"/>
      <protection/>
    </xf>
    <xf numFmtId="6" fontId="20" fillId="0" borderId="15" xfId="0" applyNumberFormat="1" applyFont="1" applyFill="1" applyBorder="1" applyAlignment="1" applyProtection="1">
      <alignment/>
      <protection/>
    </xf>
    <xf numFmtId="6" fontId="20" fillId="0" borderId="11" xfId="0" applyNumberFormat="1" applyFont="1" applyFill="1" applyBorder="1" applyAlignment="1" applyProtection="1">
      <alignment/>
      <protection/>
    </xf>
    <xf numFmtId="6" fontId="20" fillId="0" borderId="11" xfId="42" applyNumberFormat="1" applyFont="1" applyFill="1" applyBorder="1" applyAlignment="1">
      <alignment/>
    </xf>
    <xf numFmtId="6" fontId="20" fillId="0" borderId="25" xfId="42" applyNumberFormat="1" applyFont="1" applyFill="1" applyBorder="1" applyAlignment="1">
      <alignment/>
    </xf>
    <xf numFmtId="6" fontId="20" fillId="0" borderId="25" xfId="0" applyNumberFormat="1" applyFont="1" applyFill="1" applyBorder="1" applyAlignment="1" applyProtection="1">
      <alignment/>
      <protection/>
    </xf>
    <xf numFmtId="6" fontId="20" fillId="0" borderId="16" xfId="0" applyNumberFormat="1" applyFont="1" applyFill="1" applyBorder="1" applyAlignment="1" applyProtection="1">
      <alignment/>
      <protection/>
    </xf>
    <xf numFmtId="37" fontId="20" fillId="0" borderId="16" xfId="0" applyNumberFormat="1" applyFont="1" applyFill="1" applyBorder="1" applyAlignment="1" applyProtection="1" quotePrefix="1">
      <alignment horizontal="center"/>
      <protection/>
    </xf>
    <xf numFmtId="0" fontId="24" fillId="0" borderId="11" xfId="0" applyFont="1" applyFill="1" applyBorder="1" applyAlignment="1" applyProtection="1">
      <alignment/>
      <protection/>
    </xf>
    <xf numFmtId="6" fontId="22" fillId="0" borderId="11" xfId="42" applyNumberFormat="1" applyFont="1" applyFill="1" applyBorder="1" applyAlignment="1">
      <alignment/>
    </xf>
    <xf numFmtId="6" fontId="22" fillId="0" borderId="25" xfId="42" applyNumberFormat="1" applyFont="1" applyFill="1" applyBorder="1" applyAlignment="1">
      <alignment/>
    </xf>
    <xf numFmtId="6" fontId="22" fillId="0" borderId="25" xfId="0" applyNumberFormat="1" applyFont="1" applyFill="1" applyBorder="1" applyAlignment="1" applyProtection="1">
      <alignment/>
      <protection/>
    </xf>
    <xf numFmtId="6" fontId="22" fillId="0" borderId="16" xfId="0" applyNumberFormat="1" applyFont="1" applyFill="1" applyBorder="1" applyAlignment="1" applyProtection="1">
      <alignment/>
      <protection/>
    </xf>
    <xf numFmtId="37" fontId="22" fillId="0" borderId="16" xfId="0" applyNumberFormat="1" applyFont="1" applyFill="1" applyBorder="1" applyAlignment="1" applyProtection="1" quotePrefix="1">
      <alignment horizontal="center"/>
      <protection/>
    </xf>
    <xf numFmtId="37" fontId="22" fillId="0" borderId="11" xfId="0" applyNumberFormat="1" applyFont="1" applyFill="1" applyBorder="1" applyAlignment="1" applyProtection="1" quotePrefix="1">
      <alignment horizontal="center"/>
      <protection/>
    </xf>
    <xf numFmtId="6" fontId="22" fillId="0" borderId="11" xfId="0" applyNumberFormat="1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6" fontId="22" fillId="0" borderId="23" xfId="44" applyNumberFormat="1" applyFont="1" applyFill="1" applyBorder="1" applyAlignment="1">
      <alignment/>
    </xf>
    <xf numFmtId="6" fontId="22" fillId="0" borderId="26" xfId="44" applyNumberFormat="1" applyFont="1" applyFill="1" applyBorder="1" applyAlignment="1">
      <alignment/>
    </xf>
    <xf numFmtId="6" fontId="22" fillId="0" borderId="20" xfId="44" applyNumberFormat="1" applyFont="1" applyFill="1" applyBorder="1" applyAlignment="1">
      <alignment/>
    </xf>
    <xf numFmtId="164" fontId="22" fillId="0" borderId="20" xfId="44" applyNumberFormat="1" applyFont="1" applyFill="1" applyBorder="1" applyAlignment="1">
      <alignment/>
    </xf>
    <xf numFmtId="164" fontId="22" fillId="0" borderId="11" xfId="44" applyNumberFormat="1" applyFont="1" applyFill="1" applyBorder="1" applyAlignment="1">
      <alignment/>
    </xf>
    <xf numFmtId="6" fontId="22" fillId="0" borderId="11" xfId="44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37" fontId="20" fillId="0" borderId="10" xfId="0" applyNumberFormat="1" applyFont="1" applyBorder="1" applyAlignment="1" applyProtection="1">
      <alignment/>
      <protection/>
    </xf>
    <xf numFmtId="6" fontId="19" fillId="0" borderId="15" xfId="0" applyNumberFormat="1" applyFont="1" applyBorder="1" applyAlignment="1">
      <alignment/>
    </xf>
    <xf numFmtId="6" fontId="19" fillId="0" borderId="27" xfId="0" applyNumberFormat="1" applyFont="1" applyBorder="1" applyAlignment="1">
      <alignment/>
    </xf>
    <xf numFmtId="6" fontId="19" fillId="0" borderId="24" xfId="0" applyNumberFormat="1" applyFont="1" applyBorder="1" applyAlignment="1">
      <alignment/>
    </xf>
    <xf numFmtId="0" fontId="20" fillId="0" borderId="16" xfId="0" applyFont="1" applyBorder="1" applyAlignment="1">
      <alignment/>
    </xf>
    <xf numFmtId="6" fontId="19" fillId="0" borderId="11" xfId="0" applyNumberFormat="1" applyFont="1" applyBorder="1" applyAlignment="1">
      <alignment/>
    </xf>
    <xf numFmtId="6" fontId="19" fillId="0" borderId="0" xfId="0" applyNumberFormat="1" applyFont="1" applyBorder="1" applyAlignment="1">
      <alignment/>
    </xf>
    <xf numFmtId="6" fontId="19" fillId="0" borderId="25" xfId="0" applyNumberFormat="1" applyFont="1" applyBorder="1" applyAlignment="1">
      <alignment/>
    </xf>
    <xf numFmtId="5" fontId="22" fillId="0" borderId="20" xfId="0" applyNumberFormat="1" applyFont="1" applyBorder="1" applyAlignment="1" applyProtection="1">
      <alignment/>
      <protection/>
    </xf>
    <xf numFmtId="6" fontId="24" fillId="0" borderId="23" xfId="0" applyNumberFormat="1" applyFont="1" applyBorder="1" applyAlignment="1">
      <alignment/>
    </xf>
    <xf numFmtId="6" fontId="24" fillId="0" borderId="28" xfId="0" applyNumberFormat="1" applyFont="1" applyBorder="1" applyAlignment="1">
      <alignment/>
    </xf>
    <xf numFmtId="6" fontId="24" fillId="0" borderId="26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3" sqref="F23"/>
    </sheetView>
  </sheetViews>
  <sheetFormatPr defaultColWidth="9.140625" defaultRowHeight="12.75"/>
  <cols>
    <col min="1" max="1" width="16.8515625" style="7" bestFit="1" customWidth="1"/>
    <col min="2" max="2" width="2.421875" style="2" customWidth="1"/>
    <col min="3" max="4" width="14.57421875" style="7" bestFit="1" customWidth="1"/>
    <col min="5" max="5" width="14.140625" style="7" customWidth="1"/>
    <col min="6" max="6" width="16.57421875" style="7" customWidth="1"/>
    <col min="7" max="7" width="17.8515625" style="7" bestFit="1" customWidth="1"/>
    <col min="8" max="8" width="2.8515625" style="2" customWidth="1"/>
    <col min="9" max="9" width="18.00390625" style="7" bestFit="1" customWidth="1"/>
    <col min="10" max="10" width="2.140625" style="2" customWidth="1"/>
    <col min="11" max="11" width="18.00390625" style="7" bestFit="1" customWidth="1"/>
    <col min="12" max="12" width="16.7109375" style="7" customWidth="1"/>
    <col min="13" max="16384" width="9.140625" style="7" customWidth="1"/>
  </cols>
  <sheetData>
    <row r="1" spans="1:12" ht="16.5">
      <c r="A1" s="1" t="s">
        <v>101</v>
      </c>
      <c r="C1" s="3"/>
      <c r="D1" s="3"/>
      <c r="E1" s="3"/>
      <c r="F1" s="3"/>
      <c r="G1" s="3"/>
      <c r="H1" s="4"/>
      <c r="I1" s="5"/>
      <c r="J1" s="6"/>
      <c r="K1" s="5"/>
      <c r="L1" s="5"/>
    </row>
    <row r="2" spans="1:12" ht="14.25" thickBot="1">
      <c r="A2" s="8"/>
      <c r="B2" s="9"/>
      <c r="C2" s="10"/>
      <c r="D2" s="11"/>
      <c r="E2" s="11"/>
      <c r="F2" s="11"/>
      <c r="G2" s="11"/>
      <c r="H2" s="12"/>
      <c r="I2" s="11"/>
      <c r="J2" s="12"/>
      <c r="K2" s="11"/>
      <c r="L2" s="11"/>
    </row>
    <row r="3" spans="1:12" ht="13.5">
      <c r="A3" s="13"/>
      <c r="B3" s="14"/>
      <c r="C3" s="15" t="s">
        <v>83</v>
      </c>
      <c r="D3" s="16" t="s">
        <v>83</v>
      </c>
      <c r="E3" s="17"/>
      <c r="F3" s="18" t="s">
        <v>84</v>
      </c>
      <c r="G3" s="18" t="s">
        <v>96</v>
      </c>
      <c r="H3" s="19"/>
      <c r="I3" s="20" t="s">
        <v>104</v>
      </c>
      <c r="J3" s="19"/>
      <c r="K3" s="18" t="s">
        <v>102</v>
      </c>
      <c r="L3" s="18"/>
    </row>
    <row r="4" spans="1:12" ht="13.5">
      <c r="A4" s="21"/>
      <c r="B4" s="14"/>
      <c r="C4" s="22" t="s">
        <v>85</v>
      </c>
      <c r="D4" s="23" t="s">
        <v>85</v>
      </c>
      <c r="E4" s="24" t="s">
        <v>79</v>
      </c>
      <c r="F4" s="25" t="s">
        <v>86</v>
      </c>
      <c r="G4" s="25" t="s">
        <v>87</v>
      </c>
      <c r="H4" s="19"/>
      <c r="I4" s="19" t="s">
        <v>94</v>
      </c>
      <c r="J4" s="19"/>
      <c r="K4" s="25" t="s">
        <v>94</v>
      </c>
      <c r="L4" s="25"/>
    </row>
    <row r="5" spans="1:12" ht="13.5">
      <c r="A5" s="21"/>
      <c r="B5" s="14"/>
      <c r="C5" s="22" t="s">
        <v>103</v>
      </c>
      <c r="D5" s="22" t="s">
        <v>100</v>
      </c>
      <c r="E5" s="24" t="s">
        <v>81</v>
      </c>
      <c r="F5" s="25" t="s">
        <v>80</v>
      </c>
      <c r="G5" s="25" t="s">
        <v>82</v>
      </c>
      <c r="H5" s="19"/>
      <c r="I5" s="19" t="s">
        <v>88</v>
      </c>
      <c r="J5" s="19"/>
      <c r="K5" s="25" t="s">
        <v>88</v>
      </c>
      <c r="L5" s="25"/>
    </row>
    <row r="6" spans="1:12" ht="14.25" thickBot="1">
      <c r="A6" s="26" t="s">
        <v>75</v>
      </c>
      <c r="B6" s="27"/>
      <c r="C6" s="28" t="s">
        <v>89</v>
      </c>
      <c r="D6" s="29" t="s">
        <v>89</v>
      </c>
      <c r="E6" s="29" t="s">
        <v>89</v>
      </c>
      <c r="F6" s="30" t="s">
        <v>90</v>
      </c>
      <c r="G6" s="30" t="s">
        <v>91</v>
      </c>
      <c r="H6" s="19"/>
      <c r="I6" s="31" t="s">
        <v>93</v>
      </c>
      <c r="J6" s="19"/>
      <c r="K6" s="30" t="s">
        <v>93</v>
      </c>
      <c r="L6" s="30" t="s">
        <v>95</v>
      </c>
    </row>
    <row r="7" spans="1:12" ht="14.25" thickBot="1">
      <c r="A7" s="3"/>
      <c r="B7" s="4"/>
      <c r="C7" s="3"/>
      <c r="D7" s="3"/>
      <c r="E7" s="3"/>
      <c r="F7" s="3"/>
      <c r="G7" s="3"/>
      <c r="H7" s="4"/>
      <c r="I7" s="3"/>
      <c r="J7" s="4"/>
      <c r="K7" s="3"/>
      <c r="L7" s="3"/>
    </row>
    <row r="8" spans="1:12" ht="13.5">
      <c r="A8" s="32" t="s">
        <v>16</v>
      </c>
      <c r="B8" s="33"/>
      <c r="C8" s="34">
        <f>'FC ADMIN Expenditures'!N8</f>
        <v>989036</v>
      </c>
      <c r="D8" s="35">
        <v>1249086</v>
      </c>
      <c r="E8" s="36">
        <f>C8-D8</f>
        <v>-260050</v>
      </c>
      <c r="F8" s="37">
        <f>ROUND(E8/70%,0)</f>
        <v>-371500</v>
      </c>
      <c r="G8" s="38" t="s">
        <v>92</v>
      </c>
      <c r="H8" s="39"/>
      <c r="I8" s="40">
        <f>ROUND(+F8*G8,0)</f>
        <v>74300</v>
      </c>
      <c r="J8" s="41"/>
      <c r="K8" s="40">
        <v>166630</v>
      </c>
      <c r="L8" s="36">
        <f>I8-K8</f>
        <v>-92330</v>
      </c>
    </row>
    <row r="9" spans="1:12" ht="13.5">
      <c r="A9" s="33" t="s">
        <v>17</v>
      </c>
      <c r="B9" s="33"/>
      <c r="C9" s="42">
        <f>'FC ADMIN Expenditures'!N9</f>
        <v>1919</v>
      </c>
      <c r="D9" s="43">
        <v>1534</v>
      </c>
      <c r="E9" s="44">
        <f aca="true" t="shared" si="0" ref="E9:E65">C9-D9</f>
        <v>385</v>
      </c>
      <c r="F9" s="45">
        <f aca="true" t="shared" si="1" ref="F9:F65">ROUND(E9/70%,0)</f>
        <v>550</v>
      </c>
      <c r="G9" s="46" t="s">
        <v>92</v>
      </c>
      <c r="H9" s="39"/>
      <c r="I9" s="41">
        <f aca="true" t="shared" si="2" ref="I9:I65">ROUND(+F9*G9,0)</f>
        <v>-110</v>
      </c>
      <c r="J9" s="41"/>
      <c r="K9" s="41">
        <v>-438</v>
      </c>
      <c r="L9" s="44">
        <f aca="true" t="shared" si="3" ref="L9:L65">I9-K9</f>
        <v>328</v>
      </c>
    </row>
    <row r="10" spans="1:12" ht="13.5">
      <c r="A10" s="33" t="s">
        <v>18</v>
      </c>
      <c r="B10" s="33"/>
      <c r="C10" s="42">
        <f>'FC ADMIN Expenditures'!N10</f>
        <v>15602</v>
      </c>
      <c r="D10" s="43">
        <v>15721</v>
      </c>
      <c r="E10" s="44">
        <f t="shared" si="0"/>
        <v>-119</v>
      </c>
      <c r="F10" s="45">
        <f t="shared" si="1"/>
        <v>-170</v>
      </c>
      <c r="G10" s="46" t="s">
        <v>92</v>
      </c>
      <c r="H10" s="39"/>
      <c r="I10" s="41">
        <f t="shared" si="2"/>
        <v>34</v>
      </c>
      <c r="J10" s="41"/>
      <c r="K10" s="41">
        <v>-1662</v>
      </c>
      <c r="L10" s="44">
        <f t="shared" si="3"/>
        <v>1696</v>
      </c>
    </row>
    <row r="11" spans="1:12" ht="13.5">
      <c r="A11" s="33" t="s">
        <v>19</v>
      </c>
      <c r="B11" s="33"/>
      <c r="C11" s="42">
        <f>'FC ADMIN Expenditures'!N11</f>
        <v>143497</v>
      </c>
      <c r="D11" s="43">
        <v>195869</v>
      </c>
      <c r="E11" s="44">
        <f t="shared" si="0"/>
        <v>-52372</v>
      </c>
      <c r="F11" s="45">
        <f t="shared" si="1"/>
        <v>-74817</v>
      </c>
      <c r="G11" s="46" t="s">
        <v>92</v>
      </c>
      <c r="H11" s="39"/>
      <c r="I11" s="41">
        <f t="shared" si="2"/>
        <v>14963</v>
      </c>
      <c r="J11" s="41"/>
      <c r="K11" s="41">
        <v>-15094</v>
      </c>
      <c r="L11" s="44">
        <f t="shared" si="3"/>
        <v>30057</v>
      </c>
    </row>
    <row r="12" spans="1:12" ht="13.5">
      <c r="A12" s="33" t="s">
        <v>20</v>
      </c>
      <c r="B12" s="33"/>
      <c r="C12" s="42">
        <f>'FC ADMIN Expenditures'!N12</f>
        <v>4310</v>
      </c>
      <c r="D12" s="43">
        <v>5184</v>
      </c>
      <c r="E12" s="44">
        <f t="shared" si="0"/>
        <v>-874</v>
      </c>
      <c r="F12" s="45">
        <f t="shared" si="1"/>
        <v>-1249</v>
      </c>
      <c r="G12" s="46" t="s">
        <v>92</v>
      </c>
      <c r="H12" s="39"/>
      <c r="I12" s="41">
        <f t="shared" si="2"/>
        <v>250</v>
      </c>
      <c r="J12" s="41"/>
      <c r="K12" s="41">
        <v>3701</v>
      </c>
      <c r="L12" s="44">
        <f t="shared" si="3"/>
        <v>-3451</v>
      </c>
    </row>
    <row r="13" spans="1:12" ht="13.5">
      <c r="A13" s="33" t="s">
        <v>21</v>
      </c>
      <c r="B13" s="33"/>
      <c r="C13" s="42">
        <f>'FC ADMIN Expenditures'!N13</f>
        <v>12845</v>
      </c>
      <c r="D13" s="43">
        <v>12346</v>
      </c>
      <c r="E13" s="44">
        <f t="shared" si="0"/>
        <v>499</v>
      </c>
      <c r="F13" s="45">
        <f t="shared" si="1"/>
        <v>713</v>
      </c>
      <c r="G13" s="46" t="s">
        <v>92</v>
      </c>
      <c r="H13" s="39"/>
      <c r="I13" s="41">
        <f t="shared" si="2"/>
        <v>-143</v>
      </c>
      <c r="J13" s="41"/>
      <c r="K13" s="41">
        <v>-596</v>
      </c>
      <c r="L13" s="44">
        <f t="shared" si="3"/>
        <v>453</v>
      </c>
    </row>
    <row r="14" spans="1:12" ht="13.5">
      <c r="A14" s="33" t="s">
        <v>22</v>
      </c>
      <c r="B14" s="33"/>
      <c r="C14" s="42">
        <f>'FC ADMIN Expenditures'!N14</f>
        <v>1185944</v>
      </c>
      <c r="D14" s="43">
        <v>1504085</v>
      </c>
      <c r="E14" s="44">
        <f t="shared" si="0"/>
        <v>-318141</v>
      </c>
      <c r="F14" s="45">
        <f t="shared" si="1"/>
        <v>-454487</v>
      </c>
      <c r="G14" s="46" t="s">
        <v>92</v>
      </c>
      <c r="H14" s="39"/>
      <c r="I14" s="41">
        <f t="shared" si="2"/>
        <v>90897</v>
      </c>
      <c r="J14" s="41"/>
      <c r="K14" s="41">
        <v>-23963</v>
      </c>
      <c r="L14" s="44">
        <f t="shared" si="3"/>
        <v>114860</v>
      </c>
    </row>
    <row r="15" spans="1:12" ht="13.5">
      <c r="A15" s="33" t="s">
        <v>23</v>
      </c>
      <c r="B15" s="33"/>
      <c r="C15" s="42">
        <f>'FC ADMIN Expenditures'!N15</f>
        <v>12760</v>
      </c>
      <c r="D15" s="43">
        <v>31175</v>
      </c>
      <c r="E15" s="44">
        <f t="shared" si="0"/>
        <v>-18415</v>
      </c>
      <c r="F15" s="45">
        <f t="shared" si="1"/>
        <v>-26307</v>
      </c>
      <c r="G15" s="46" t="s">
        <v>92</v>
      </c>
      <c r="H15" s="39"/>
      <c r="I15" s="41">
        <f t="shared" si="2"/>
        <v>5261</v>
      </c>
      <c r="J15" s="41"/>
      <c r="K15" s="41">
        <v>60</v>
      </c>
      <c r="L15" s="44">
        <f t="shared" si="3"/>
        <v>5201</v>
      </c>
    </row>
    <row r="16" spans="1:12" ht="13.5">
      <c r="A16" s="33" t="s">
        <v>24</v>
      </c>
      <c r="B16" s="33"/>
      <c r="C16" s="42">
        <f>'FC ADMIN Expenditures'!N16</f>
        <v>95723</v>
      </c>
      <c r="D16" s="43">
        <v>78443</v>
      </c>
      <c r="E16" s="44">
        <f t="shared" si="0"/>
        <v>17280</v>
      </c>
      <c r="F16" s="45">
        <f t="shared" si="1"/>
        <v>24686</v>
      </c>
      <c r="G16" s="46" t="s">
        <v>92</v>
      </c>
      <c r="H16" s="39"/>
      <c r="I16" s="41">
        <f t="shared" si="2"/>
        <v>-4937</v>
      </c>
      <c r="J16" s="41"/>
      <c r="K16" s="41">
        <v>-1580</v>
      </c>
      <c r="L16" s="44">
        <f t="shared" si="3"/>
        <v>-3357</v>
      </c>
    </row>
    <row r="17" spans="1:12" ht="13.5">
      <c r="A17" s="33" t="s">
        <v>25</v>
      </c>
      <c r="B17" s="33"/>
      <c r="C17" s="42">
        <f>'FC ADMIN Expenditures'!N17</f>
        <v>684481</v>
      </c>
      <c r="D17" s="43">
        <v>701336</v>
      </c>
      <c r="E17" s="44">
        <f t="shared" si="0"/>
        <v>-16855</v>
      </c>
      <c r="F17" s="45">
        <f t="shared" si="1"/>
        <v>-24079</v>
      </c>
      <c r="G17" s="46" t="s">
        <v>92</v>
      </c>
      <c r="H17" s="39"/>
      <c r="I17" s="41">
        <f t="shared" si="2"/>
        <v>4816</v>
      </c>
      <c r="J17" s="41"/>
      <c r="K17" s="41">
        <v>29606</v>
      </c>
      <c r="L17" s="44">
        <f t="shared" si="3"/>
        <v>-24790</v>
      </c>
    </row>
    <row r="18" spans="1:12" ht="13.5">
      <c r="A18" s="33" t="s">
        <v>26</v>
      </c>
      <c r="B18" s="33"/>
      <c r="C18" s="42">
        <f>'FC ADMIN Expenditures'!N18</f>
        <v>16712</v>
      </c>
      <c r="D18" s="43">
        <v>20311</v>
      </c>
      <c r="E18" s="44">
        <f t="shared" si="0"/>
        <v>-3599</v>
      </c>
      <c r="F18" s="45">
        <f t="shared" si="1"/>
        <v>-5141</v>
      </c>
      <c r="G18" s="46" t="s">
        <v>92</v>
      </c>
      <c r="H18" s="39"/>
      <c r="I18" s="41">
        <f t="shared" si="2"/>
        <v>1028</v>
      </c>
      <c r="J18" s="41"/>
      <c r="K18" s="41">
        <v>-301</v>
      </c>
      <c r="L18" s="44">
        <f t="shared" si="3"/>
        <v>1329</v>
      </c>
    </row>
    <row r="19" spans="1:12" ht="13.5">
      <c r="A19" s="33" t="s">
        <v>27</v>
      </c>
      <c r="B19" s="33"/>
      <c r="C19" s="42">
        <f>'FC ADMIN Expenditures'!N19</f>
        <v>76608</v>
      </c>
      <c r="D19" s="43">
        <v>78560</v>
      </c>
      <c r="E19" s="44">
        <f t="shared" si="0"/>
        <v>-1952</v>
      </c>
      <c r="F19" s="45">
        <f t="shared" si="1"/>
        <v>-2789</v>
      </c>
      <c r="G19" s="46" t="s">
        <v>92</v>
      </c>
      <c r="H19" s="39"/>
      <c r="I19" s="41">
        <f t="shared" si="2"/>
        <v>558</v>
      </c>
      <c r="J19" s="41"/>
      <c r="K19" s="41">
        <v>-4227</v>
      </c>
      <c r="L19" s="44">
        <f t="shared" si="3"/>
        <v>4785</v>
      </c>
    </row>
    <row r="20" spans="1:12" ht="13.5">
      <c r="A20" s="33" t="s">
        <v>28</v>
      </c>
      <c r="B20" s="33"/>
      <c r="C20" s="42">
        <f>'FC ADMIN Expenditures'!N20</f>
        <v>80409</v>
      </c>
      <c r="D20" s="43">
        <v>81158</v>
      </c>
      <c r="E20" s="44">
        <f t="shared" si="0"/>
        <v>-749</v>
      </c>
      <c r="F20" s="45">
        <f t="shared" si="1"/>
        <v>-1070</v>
      </c>
      <c r="G20" s="46" t="s">
        <v>92</v>
      </c>
      <c r="H20" s="39"/>
      <c r="I20" s="41">
        <f t="shared" si="2"/>
        <v>214</v>
      </c>
      <c r="J20" s="41"/>
      <c r="K20" s="41">
        <v>-67</v>
      </c>
      <c r="L20" s="44">
        <f t="shared" si="3"/>
        <v>281</v>
      </c>
    </row>
    <row r="21" spans="1:12" ht="13.5">
      <c r="A21" s="33" t="s">
        <v>29</v>
      </c>
      <c r="B21" s="33"/>
      <c r="C21" s="42">
        <f>'FC ADMIN Expenditures'!N21</f>
        <v>22756</v>
      </c>
      <c r="D21" s="43">
        <v>17500</v>
      </c>
      <c r="E21" s="44">
        <f t="shared" si="0"/>
        <v>5256</v>
      </c>
      <c r="F21" s="45">
        <f t="shared" si="1"/>
        <v>7509</v>
      </c>
      <c r="G21" s="46" t="s">
        <v>92</v>
      </c>
      <c r="H21" s="39"/>
      <c r="I21" s="41">
        <f t="shared" si="2"/>
        <v>-1502</v>
      </c>
      <c r="J21" s="41"/>
      <c r="K21" s="41">
        <v>2070</v>
      </c>
      <c r="L21" s="44">
        <f t="shared" si="3"/>
        <v>-3572</v>
      </c>
    </row>
    <row r="22" spans="1:12" ht="13.5">
      <c r="A22" s="33" t="s">
        <v>30</v>
      </c>
      <c r="B22" s="33"/>
      <c r="C22" s="42">
        <f>'FC ADMIN Expenditures'!N22</f>
        <v>667593</v>
      </c>
      <c r="D22" s="43">
        <v>547181</v>
      </c>
      <c r="E22" s="44">
        <f t="shared" si="0"/>
        <v>120412</v>
      </c>
      <c r="F22" s="45">
        <f t="shared" si="1"/>
        <v>172017</v>
      </c>
      <c r="G22" s="46" t="s">
        <v>92</v>
      </c>
      <c r="H22" s="39"/>
      <c r="I22" s="41">
        <f t="shared" si="2"/>
        <v>-34403</v>
      </c>
      <c r="J22" s="41"/>
      <c r="K22" s="41">
        <v>-22620</v>
      </c>
      <c r="L22" s="44">
        <f t="shared" si="3"/>
        <v>-11783</v>
      </c>
    </row>
    <row r="23" spans="1:12" ht="13.5">
      <c r="A23" s="33" t="s">
        <v>31</v>
      </c>
      <c r="B23" s="33"/>
      <c r="C23" s="42">
        <f>'FC ADMIN Expenditures'!N23</f>
        <v>45569</v>
      </c>
      <c r="D23" s="43">
        <v>47250</v>
      </c>
      <c r="E23" s="44">
        <f t="shared" si="0"/>
        <v>-1681</v>
      </c>
      <c r="F23" s="45">
        <f t="shared" si="1"/>
        <v>-2401</v>
      </c>
      <c r="G23" s="46" t="s">
        <v>92</v>
      </c>
      <c r="H23" s="39"/>
      <c r="I23" s="41">
        <f t="shared" si="2"/>
        <v>480</v>
      </c>
      <c r="J23" s="41"/>
      <c r="K23" s="41">
        <v>-1062</v>
      </c>
      <c r="L23" s="44">
        <f t="shared" si="3"/>
        <v>1542</v>
      </c>
    </row>
    <row r="24" spans="1:12" ht="13.5">
      <c r="A24" s="33" t="s">
        <v>32</v>
      </c>
      <c r="B24" s="33"/>
      <c r="C24" s="42">
        <f>'FC ADMIN Expenditures'!N24</f>
        <v>39272</v>
      </c>
      <c r="D24" s="43">
        <v>35462</v>
      </c>
      <c r="E24" s="44">
        <f t="shared" si="0"/>
        <v>3810</v>
      </c>
      <c r="F24" s="45">
        <f t="shared" si="1"/>
        <v>5443</v>
      </c>
      <c r="G24" s="46" t="s">
        <v>92</v>
      </c>
      <c r="H24" s="39"/>
      <c r="I24" s="41">
        <f t="shared" si="2"/>
        <v>-1089</v>
      </c>
      <c r="J24" s="41"/>
      <c r="K24" s="41">
        <v>2242</v>
      </c>
      <c r="L24" s="44">
        <f t="shared" si="3"/>
        <v>-3331</v>
      </c>
    </row>
    <row r="25" spans="1:12" ht="13.5">
      <c r="A25" s="33" t="s">
        <v>33</v>
      </c>
      <c r="B25" s="33"/>
      <c r="C25" s="42">
        <f>'FC ADMIN Expenditures'!N25</f>
        <v>19022</v>
      </c>
      <c r="D25" s="43">
        <v>19164</v>
      </c>
      <c r="E25" s="44">
        <f t="shared" si="0"/>
        <v>-142</v>
      </c>
      <c r="F25" s="45">
        <f t="shared" si="1"/>
        <v>-203</v>
      </c>
      <c r="G25" s="46" t="s">
        <v>92</v>
      </c>
      <c r="H25" s="39"/>
      <c r="I25" s="41">
        <f t="shared" si="2"/>
        <v>41</v>
      </c>
      <c r="J25" s="41"/>
      <c r="K25" s="41">
        <v>-506</v>
      </c>
      <c r="L25" s="44">
        <f t="shared" si="3"/>
        <v>547</v>
      </c>
    </row>
    <row r="26" spans="1:12" ht="13.5">
      <c r="A26" s="33" t="s">
        <v>34</v>
      </c>
      <c r="B26" s="33"/>
      <c r="C26" s="42">
        <f>'FC ADMIN Expenditures'!N26</f>
        <v>9683606</v>
      </c>
      <c r="D26" s="43">
        <v>11283981</v>
      </c>
      <c r="E26" s="44">
        <f t="shared" si="0"/>
        <v>-1600375</v>
      </c>
      <c r="F26" s="45">
        <f t="shared" si="1"/>
        <v>-2286250</v>
      </c>
      <c r="G26" s="46" t="s">
        <v>92</v>
      </c>
      <c r="H26" s="39"/>
      <c r="I26" s="41">
        <f t="shared" si="2"/>
        <v>457250</v>
      </c>
      <c r="J26" s="41"/>
      <c r="K26" s="41">
        <v>316563</v>
      </c>
      <c r="L26" s="44">
        <f t="shared" si="3"/>
        <v>140687</v>
      </c>
    </row>
    <row r="27" spans="1:12" ht="13.5">
      <c r="A27" s="33" t="s">
        <v>35</v>
      </c>
      <c r="B27" s="33"/>
      <c r="C27" s="42">
        <f>'FC ADMIN Expenditures'!N27</f>
        <v>41672</v>
      </c>
      <c r="D27" s="43">
        <v>37383</v>
      </c>
      <c r="E27" s="44">
        <f t="shared" si="0"/>
        <v>4289</v>
      </c>
      <c r="F27" s="45">
        <f t="shared" si="1"/>
        <v>6127</v>
      </c>
      <c r="G27" s="46" t="s">
        <v>92</v>
      </c>
      <c r="H27" s="39"/>
      <c r="I27" s="41">
        <f t="shared" si="2"/>
        <v>-1225</v>
      </c>
      <c r="J27" s="41"/>
      <c r="K27" s="41">
        <v>-504</v>
      </c>
      <c r="L27" s="44">
        <f t="shared" si="3"/>
        <v>-721</v>
      </c>
    </row>
    <row r="28" spans="1:12" ht="13.5">
      <c r="A28" s="33" t="s">
        <v>36</v>
      </c>
      <c r="B28" s="33"/>
      <c r="C28" s="42">
        <f>'FC ADMIN Expenditures'!N28</f>
        <v>97978</v>
      </c>
      <c r="D28" s="43">
        <v>124217</v>
      </c>
      <c r="E28" s="44">
        <f t="shared" si="0"/>
        <v>-26239</v>
      </c>
      <c r="F28" s="45">
        <f t="shared" si="1"/>
        <v>-37484</v>
      </c>
      <c r="G28" s="46" t="s">
        <v>92</v>
      </c>
      <c r="H28" s="39"/>
      <c r="I28" s="41">
        <f t="shared" si="2"/>
        <v>7497</v>
      </c>
      <c r="J28" s="41"/>
      <c r="K28" s="41">
        <v>-1929</v>
      </c>
      <c r="L28" s="44">
        <f t="shared" si="3"/>
        <v>9426</v>
      </c>
    </row>
    <row r="29" spans="1:12" ht="13.5">
      <c r="A29" s="33" t="s">
        <v>37</v>
      </c>
      <c r="B29" s="33"/>
      <c r="C29" s="42">
        <f>'FC ADMIN Expenditures'!N29</f>
        <v>4673</v>
      </c>
      <c r="D29" s="43">
        <v>3943</v>
      </c>
      <c r="E29" s="44">
        <f t="shared" si="0"/>
        <v>730</v>
      </c>
      <c r="F29" s="45">
        <f t="shared" si="1"/>
        <v>1043</v>
      </c>
      <c r="G29" s="46" t="s">
        <v>92</v>
      </c>
      <c r="H29" s="39"/>
      <c r="I29" s="41">
        <f t="shared" si="2"/>
        <v>-209</v>
      </c>
      <c r="J29" s="41"/>
      <c r="K29" s="41">
        <v>944</v>
      </c>
      <c r="L29" s="44">
        <f t="shared" si="3"/>
        <v>-1153</v>
      </c>
    </row>
    <row r="30" spans="1:12" ht="13.5">
      <c r="A30" s="33" t="s">
        <v>38</v>
      </c>
      <c r="B30" s="33"/>
      <c r="C30" s="42">
        <f>'FC ADMIN Expenditures'!N30</f>
        <v>98144</v>
      </c>
      <c r="D30" s="43">
        <v>140675</v>
      </c>
      <c r="E30" s="44">
        <f t="shared" si="0"/>
        <v>-42531</v>
      </c>
      <c r="F30" s="45">
        <f t="shared" si="1"/>
        <v>-60759</v>
      </c>
      <c r="G30" s="46" t="s">
        <v>92</v>
      </c>
      <c r="H30" s="39"/>
      <c r="I30" s="41">
        <f t="shared" si="2"/>
        <v>12152</v>
      </c>
      <c r="J30" s="41"/>
      <c r="K30" s="41">
        <v>-13483</v>
      </c>
      <c r="L30" s="44">
        <f t="shared" si="3"/>
        <v>25635</v>
      </c>
    </row>
    <row r="31" spans="1:12" ht="13.5">
      <c r="A31" s="33" t="s">
        <v>39</v>
      </c>
      <c r="B31" s="33"/>
      <c r="C31" s="42">
        <f>'FC ADMIN Expenditures'!N31</f>
        <v>95808</v>
      </c>
      <c r="D31" s="43">
        <v>132473</v>
      </c>
      <c r="E31" s="44">
        <f t="shared" si="0"/>
        <v>-36665</v>
      </c>
      <c r="F31" s="45">
        <f t="shared" si="1"/>
        <v>-52379</v>
      </c>
      <c r="G31" s="46" t="s">
        <v>92</v>
      </c>
      <c r="H31" s="39"/>
      <c r="I31" s="41">
        <f t="shared" si="2"/>
        <v>10476</v>
      </c>
      <c r="J31" s="41"/>
      <c r="K31" s="41">
        <v>-5873</v>
      </c>
      <c r="L31" s="44">
        <f t="shared" si="3"/>
        <v>16349</v>
      </c>
    </row>
    <row r="32" spans="1:12" ht="13.5">
      <c r="A32" s="33" t="s">
        <v>40</v>
      </c>
      <c r="B32" s="33"/>
      <c r="C32" s="42">
        <f>'FC ADMIN Expenditures'!N32</f>
        <v>4395</v>
      </c>
      <c r="D32" s="43">
        <v>5125</v>
      </c>
      <c r="E32" s="44">
        <f t="shared" si="0"/>
        <v>-730</v>
      </c>
      <c r="F32" s="45">
        <f t="shared" si="1"/>
        <v>-1043</v>
      </c>
      <c r="G32" s="46" t="s">
        <v>92</v>
      </c>
      <c r="H32" s="39"/>
      <c r="I32" s="41">
        <f t="shared" si="2"/>
        <v>209</v>
      </c>
      <c r="J32" s="41"/>
      <c r="K32" s="41">
        <v>169</v>
      </c>
      <c r="L32" s="44">
        <f t="shared" si="3"/>
        <v>40</v>
      </c>
    </row>
    <row r="33" spans="1:12" ht="13.5">
      <c r="A33" s="33" t="s">
        <v>41</v>
      </c>
      <c r="B33" s="33"/>
      <c r="C33" s="42">
        <f>'FC ADMIN Expenditures'!N33</f>
        <v>8549</v>
      </c>
      <c r="D33" s="43">
        <v>9120</v>
      </c>
      <c r="E33" s="44">
        <f t="shared" si="0"/>
        <v>-571</v>
      </c>
      <c r="F33" s="45">
        <f t="shared" si="1"/>
        <v>-816</v>
      </c>
      <c r="G33" s="46" t="s">
        <v>92</v>
      </c>
      <c r="H33" s="39"/>
      <c r="I33" s="41">
        <f t="shared" si="2"/>
        <v>163</v>
      </c>
      <c r="J33" s="41"/>
      <c r="K33" s="41">
        <v>1004</v>
      </c>
      <c r="L33" s="44">
        <f t="shared" si="3"/>
        <v>-841</v>
      </c>
    </row>
    <row r="34" spans="1:12" ht="13.5">
      <c r="A34" s="33" t="s">
        <v>42</v>
      </c>
      <c r="B34" s="33"/>
      <c r="C34" s="42">
        <f>'FC ADMIN Expenditures'!N34</f>
        <v>122672</v>
      </c>
      <c r="D34" s="43">
        <v>130016</v>
      </c>
      <c r="E34" s="44">
        <f t="shared" si="0"/>
        <v>-7344</v>
      </c>
      <c r="F34" s="45">
        <f t="shared" si="1"/>
        <v>-10491</v>
      </c>
      <c r="G34" s="46" t="s">
        <v>92</v>
      </c>
      <c r="H34" s="39"/>
      <c r="I34" s="41">
        <f t="shared" si="2"/>
        <v>2098</v>
      </c>
      <c r="J34" s="41"/>
      <c r="K34" s="41">
        <v>-6628</v>
      </c>
      <c r="L34" s="44">
        <f t="shared" si="3"/>
        <v>8726</v>
      </c>
    </row>
    <row r="35" spans="1:12" ht="13.5">
      <c r="A35" s="33" t="s">
        <v>43</v>
      </c>
      <c r="B35" s="33"/>
      <c r="C35" s="42">
        <f>'FC ADMIN Expenditures'!N35</f>
        <v>74669</v>
      </c>
      <c r="D35" s="43">
        <v>82458</v>
      </c>
      <c r="E35" s="44">
        <f t="shared" si="0"/>
        <v>-7789</v>
      </c>
      <c r="F35" s="45">
        <f t="shared" si="1"/>
        <v>-11127</v>
      </c>
      <c r="G35" s="46" t="s">
        <v>92</v>
      </c>
      <c r="H35" s="39"/>
      <c r="I35" s="41">
        <f t="shared" si="2"/>
        <v>2225</v>
      </c>
      <c r="J35" s="41"/>
      <c r="K35" s="41">
        <v>-7523</v>
      </c>
      <c r="L35" s="44">
        <f t="shared" si="3"/>
        <v>9748</v>
      </c>
    </row>
    <row r="36" spans="1:12" ht="13.5">
      <c r="A36" s="33" t="s">
        <v>44</v>
      </c>
      <c r="B36" s="33"/>
      <c r="C36" s="42">
        <f>'FC ADMIN Expenditures'!N36</f>
        <v>51392</v>
      </c>
      <c r="D36" s="43">
        <v>11606</v>
      </c>
      <c r="E36" s="44">
        <f t="shared" si="0"/>
        <v>39786</v>
      </c>
      <c r="F36" s="45">
        <f t="shared" si="1"/>
        <v>56837</v>
      </c>
      <c r="G36" s="46" t="s">
        <v>92</v>
      </c>
      <c r="H36" s="39"/>
      <c r="I36" s="41">
        <f t="shared" si="2"/>
        <v>-11367</v>
      </c>
      <c r="J36" s="41"/>
      <c r="K36" s="41">
        <v>3586</v>
      </c>
      <c r="L36" s="44">
        <f t="shared" si="3"/>
        <v>-14953</v>
      </c>
    </row>
    <row r="37" spans="1:12" ht="13.5">
      <c r="A37" s="33" t="s">
        <v>45</v>
      </c>
      <c r="B37" s="33"/>
      <c r="C37" s="42">
        <f>'FC ADMIN Expenditures'!N37</f>
        <v>1369494</v>
      </c>
      <c r="D37" s="43">
        <v>1689589</v>
      </c>
      <c r="E37" s="44">
        <f t="shared" si="0"/>
        <v>-320095</v>
      </c>
      <c r="F37" s="45">
        <f t="shared" si="1"/>
        <v>-457279</v>
      </c>
      <c r="G37" s="46" t="s">
        <v>92</v>
      </c>
      <c r="H37" s="39"/>
      <c r="I37" s="41">
        <f t="shared" si="2"/>
        <v>91456</v>
      </c>
      <c r="J37" s="41"/>
      <c r="K37" s="41">
        <v>-1913</v>
      </c>
      <c r="L37" s="44">
        <f t="shared" si="3"/>
        <v>93369</v>
      </c>
    </row>
    <row r="38" spans="1:12" ht="13.5">
      <c r="A38" s="33" t="s">
        <v>46</v>
      </c>
      <c r="B38" s="33"/>
      <c r="C38" s="42">
        <f>'FC ADMIN Expenditures'!N38</f>
        <v>163871</v>
      </c>
      <c r="D38" s="43">
        <v>191532</v>
      </c>
      <c r="E38" s="44">
        <f t="shared" si="0"/>
        <v>-27661</v>
      </c>
      <c r="F38" s="45">
        <f t="shared" si="1"/>
        <v>-39516</v>
      </c>
      <c r="G38" s="46" t="s">
        <v>92</v>
      </c>
      <c r="H38" s="39"/>
      <c r="I38" s="41">
        <f t="shared" si="2"/>
        <v>7903</v>
      </c>
      <c r="J38" s="41"/>
      <c r="K38" s="41">
        <v>-3439</v>
      </c>
      <c r="L38" s="44">
        <f t="shared" si="3"/>
        <v>11342</v>
      </c>
    </row>
    <row r="39" spans="1:12" ht="13.5">
      <c r="A39" s="33" t="s">
        <v>47</v>
      </c>
      <c r="B39" s="33"/>
      <c r="C39" s="42">
        <f>'FC ADMIN Expenditures'!N39</f>
        <v>34185</v>
      </c>
      <c r="D39" s="43">
        <v>21602</v>
      </c>
      <c r="E39" s="44">
        <f t="shared" si="0"/>
        <v>12583</v>
      </c>
      <c r="F39" s="45">
        <f t="shared" si="1"/>
        <v>17976</v>
      </c>
      <c r="G39" s="46" t="s">
        <v>92</v>
      </c>
      <c r="H39" s="39"/>
      <c r="I39" s="41">
        <f t="shared" si="2"/>
        <v>-3595</v>
      </c>
      <c r="J39" s="41"/>
      <c r="K39" s="41">
        <v>-355</v>
      </c>
      <c r="L39" s="44">
        <f t="shared" si="3"/>
        <v>-3240</v>
      </c>
    </row>
    <row r="40" spans="1:12" ht="13.5">
      <c r="A40" s="33" t="s">
        <v>48</v>
      </c>
      <c r="B40" s="33"/>
      <c r="C40" s="42">
        <f>'FC ADMIN Expenditures'!N40</f>
        <v>2075344</v>
      </c>
      <c r="D40" s="43">
        <v>2138371</v>
      </c>
      <c r="E40" s="44">
        <f t="shared" si="0"/>
        <v>-63027</v>
      </c>
      <c r="F40" s="45">
        <f t="shared" si="1"/>
        <v>-90039</v>
      </c>
      <c r="G40" s="46" t="s">
        <v>92</v>
      </c>
      <c r="H40" s="39"/>
      <c r="I40" s="41">
        <f t="shared" si="2"/>
        <v>18008</v>
      </c>
      <c r="J40" s="41"/>
      <c r="K40" s="41">
        <v>-151342</v>
      </c>
      <c r="L40" s="44">
        <f t="shared" si="3"/>
        <v>169350</v>
      </c>
    </row>
    <row r="41" spans="1:12" ht="13.5">
      <c r="A41" s="33" t="s">
        <v>49</v>
      </c>
      <c r="B41" s="33"/>
      <c r="C41" s="42">
        <f>'FC ADMIN Expenditures'!N41</f>
        <v>1886571</v>
      </c>
      <c r="D41" s="43">
        <v>2518515</v>
      </c>
      <c r="E41" s="44">
        <f t="shared" si="0"/>
        <v>-631944</v>
      </c>
      <c r="F41" s="45">
        <f t="shared" si="1"/>
        <v>-902777</v>
      </c>
      <c r="G41" s="46" t="s">
        <v>92</v>
      </c>
      <c r="H41" s="39"/>
      <c r="I41" s="41">
        <f t="shared" si="2"/>
        <v>180555</v>
      </c>
      <c r="J41" s="41"/>
      <c r="K41" s="41">
        <v>-148213</v>
      </c>
      <c r="L41" s="44">
        <f t="shared" si="3"/>
        <v>328768</v>
      </c>
    </row>
    <row r="42" spans="1:12" ht="13.5">
      <c r="A42" s="33" t="s">
        <v>50</v>
      </c>
      <c r="B42" s="33"/>
      <c r="C42" s="42">
        <f>'FC ADMIN Expenditures'!N42</f>
        <v>20440</v>
      </c>
      <c r="D42" s="43">
        <v>26454</v>
      </c>
      <c r="E42" s="44">
        <f t="shared" si="0"/>
        <v>-6014</v>
      </c>
      <c r="F42" s="45">
        <f t="shared" si="1"/>
        <v>-8591</v>
      </c>
      <c r="G42" s="46" t="s">
        <v>92</v>
      </c>
      <c r="H42" s="39"/>
      <c r="I42" s="41">
        <f t="shared" si="2"/>
        <v>1718</v>
      </c>
      <c r="J42" s="41"/>
      <c r="K42" s="41">
        <v>2234</v>
      </c>
      <c r="L42" s="44">
        <f t="shared" si="3"/>
        <v>-516</v>
      </c>
    </row>
    <row r="43" spans="1:12" ht="13.5">
      <c r="A43" s="33" t="s">
        <v>51</v>
      </c>
      <c r="B43" s="33"/>
      <c r="C43" s="42">
        <f>'FC ADMIN Expenditures'!N43</f>
        <v>1621430</v>
      </c>
      <c r="D43" s="43">
        <v>1515924</v>
      </c>
      <c r="E43" s="44">
        <f t="shared" si="0"/>
        <v>105506</v>
      </c>
      <c r="F43" s="45">
        <f t="shared" si="1"/>
        <v>150723</v>
      </c>
      <c r="G43" s="46" t="s">
        <v>92</v>
      </c>
      <c r="H43" s="39"/>
      <c r="I43" s="41">
        <f t="shared" si="2"/>
        <v>-30145</v>
      </c>
      <c r="J43" s="41"/>
      <c r="K43" s="41">
        <v>-31589</v>
      </c>
      <c r="L43" s="44">
        <f t="shared" si="3"/>
        <v>1444</v>
      </c>
    </row>
    <row r="44" spans="1:12" ht="13.5">
      <c r="A44" s="33" t="s">
        <v>52</v>
      </c>
      <c r="B44" s="33"/>
      <c r="C44" s="42">
        <f>'FC ADMIN Expenditures'!N44</f>
        <v>1925568</v>
      </c>
      <c r="D44" s="43">
        <v>2075251</v>
      </c>
      <c r="E44" s="44">
        <f t="shared" si="0"/>
        <v>-149683</v>
      </c>
      <c r="F44" s="45">
        <f t="shared" si="1"/>
        <v>-213833</v>
      </c>
      <c r="G44" s="46" t="s">
        <v>92</v>
      </c>
      <c r="H44" s="39"/>
      <c r="I44" s="41">
        <f t="shared" si="2"/>
        <v>42767</v>
      </c>
      <c r="J44" s="41"/>
      <c r="K44" s="41">
        <v>51373</v>
      </c>
      <c r="L44" s="44">
        <f t="shared" si="3"/>
        <v>-8606</v>
      </c>
    </row>
    <row r="45" spans="1:12" ht="13.5">
      <c r="A45" s="33" t="s">
        <v>53</v>
      </c>
      <c r="B45" s="33"/>
      <c r="C45" s="42">
        <f>'FC ADMIN Expenditures'!N45</f>
        <v>1350745</v>
      </c>
      <c r="D45" s="43">
        <v>1371411</v>
      </c>
      <c r="E45" s="44">
        <f t="shared" si="0"/>
        <v>-20666</v>
      </c>
      <c r="F45" s="45">
        <f t="shared" si="1"/>
        <v>-29523</v>
      </c>
      <c r="G45" s="46" t="s">
        <v>92</v>
      </c>
      <c r="H45" s="39"/>
      <c r="I45" s="41">
        <f t="shared" si="2"/>
        <v>5905</v>
      </c>
      <c r="J45" s="41"/>
      <c r="K45" s="41">
        <v>69134</v>
      </c>
      <c r="L45" s="44">
        <f t="shared" si="3"/>
        <v>-63229</v>
      </c>
    </row>
    <row r="46" spans="1:12" ht="13.5">
      <c r="A46" s="33" t="s">
        <v>54</v>
      </c>
      <c r="B46" s="33"/>
      <c r="C46" s="42">
        <f>'FC ADMIN Expenditures'!N46</f>
        <v>180020</v>
      </c>
      <c r="D46" s="43">
        <v>180350</v>
      </c>
      <c r="E46" s="44">
        <f t="shared" si="0"/>
        <v>-330</v>
      </c>
      <c r="F46" s="45">
        <f t="shared" si="1"/>
        <v>-471</v>
      </c>
      <c r="G46" s="46" t="s">
        <v>92</v>
      </c>
      <c r="H46" s="39"/>
      <c r="I46" s="41">
        <f t="shared" si="2"/>
        <v>94</v>
      </c>
      <c r="J46" s="41"/>
      <c r="K46" s="41">
        <v>3815</v>
      </c>
      <c r="L46" s="44">
        <f t="shared" si="3"/>
        <v>-3721</v>
      </c>
    </row>
    <row r="47" spans="1:12" ht="13.5">
      <c r="A47" s="33" t="s">
        <v>55</v>
      </c>
      <c r="B47" s="33"/>
      <c r="C47" s="42">
        <f>'FC ADMIN Expenditures'!N47</f>
        <v>237717</v>
      </c>
      <c r="D47" s="43">
        <v>198205</v>
      </c>
      <c r="E47" s="44">
        <f t="shared" si="0"/>
        <v>39512</v>
      </c>
      <c r="F47" s="45">
        <f t="shared" si="1"/>
        <v>56446</v>
      </c>
      <c r="G47" s="46" t="s">
        <v>92</v>
      </c>
      <c r="H47" s="39"/>
      <c r="I47" s="41">
        <f t="shared" si="2"/>
        <v>-11289</v>
      </c>
      <c r="J47" s="41"/>
      <c r="K47" s="41">
        <v>-1601</v>
      </c>
      <c r="L47" s="44">
        <f t="shared" si="3"/>
        <v>-9688</v>
      </c>
    </row>
    <row r="48" spans="1:12" ht="13.5">
      <c r="A48" s="33" t="s">
        <v>56</v>
      </c>
      <c r="B48" s="33"/>
      <c r="C48" s="42">
        <f>'FC ADMIN Expenditures'!N48</f>
        <v>648526</v>
      </c>
      <c r="D48" s="43">
        <v>551548</v>
      </c>
      <c r="E48" s="44">
        <f t="shared" si="0"/>
        <v>96978</v>
      </c>
      <c r="F48" s="45">
        <f t="shared" si="1"/>
        <v>138540</v>
      </c>
      <c r="G48" s="46" t="s">
        <v>92</v>
      </c>
      <c r="H48" s="39"/>
      <c r="I48" s="41">
        <f t="shared" si="2"/>
        <v>-27708</v>
      </c>
      <c r="J48" s="41"/>
      <c r="K48" s="41">
        <v>-3420</v>
      </c>
      <c r="L48" s="44">
        <f t="shared" si="3"/>
        <v>-24288</v>
      </c>
    </row>
    <row r="49" spans="1:12" ht="13.5">
      <c r="A49" s="33" t="s">
        <v>57</v>
      </c>
      <c r="B49" s="33"/>
      <c r="C49" s="42">
        <f>'FC ADMIN Expenditures'!N49</f>
        <v>315952</v>
      </c>
      <c r="D49" s="43">
        <v>209849</v>
      </c>
      <c r="E49" s="44">
        <f t="shared" si="0"/>
        <v>106103</v>
      </c>
      <c r="F49" s="45">
        <f t="shared" si="1"/>
        <v>151576</v>
      </c>
      <c r="G49" s="46" t="s">
        <v>92</v>
      </c>
      <c r="H49" s="39"/>
      <c r="I49" s="41">
        <f t="shared" si="2"/>
        <v>-30315</v>
      </c>
      <c r="J49" s="41"/>
      <c r="K49" s="41">
        <v>2629</v>
      </c>
      <c r="L49" s="44">
        <f t="shared" si="3"/>
        <v>-32944</v>
      </c>
    </row>
    <row r="50" spans="1:12" ht="13.5">
      <c r="A50" s="33" t="s">
        <v>58</v>
      </c>
      <c r="B50" s="33"/>
      <c r="C50" s="42">
        <f>'FC ADMIN Expenditures'!N50</f>
        <v>1295708</v>
      </c>
      <c r="D50" s="43">
        <v>1523473</v>
      </c>
      <c r="E50" s="44">
        <f t="shared" si="0"/>
        <v>-227765</v>
      </c>
      <c r="F50" s="45">
        <f t="shared" si="1"/>
        <v>-325379</v>
      </c>
      <c r="G50" s="46" t="s">
        <v>92</v>
      </c>
      <c r="H50" s="39"/>
      <c r="I50" s="41">
        <f t="shared" si="2"/>
        <v>65076</v>
      </c>
      <c r="J50" s="41"/>
      <c r="K50" s="41">
        <v>7486</v>
      </c>
      <c r="L50" s="44">
        <f t="shared" si="3"/>
        <v>57590</v>
      </c>
    </row>
    <row r="51" spans="1:12" ht="13.5">
      <c r="A51" s="33" t="s">
        <v>59</v>
      </c>
      <c r="B51" s="33"/>
      <c r="C51" s="42">
        <f>'FC ADMIN Expenditures'!N51</f>
        <v>218820</v>
      </c>
      <c r="D51" s="43">
        <v>295420</v>
      </c>
      <c r="E51" s="44">
        <f t="shared" si="0"/>
        <v>-76600</v>
      </c>
      <c r="F51" s="45">
        <f t="shared" si="1"/>
        <v>-109429</v>
      </c>
      <c r="G51" s="46" t="s">
        <v>92</v>
      </c>
      <c r="H51" s="39"/>
      <c r="I51" s="41">
        <f t="shared" si="2"/>
        <v>21886</v>
      </c>
      <c r="J51" s="41"/>
      <c r="K51" s="41">
        <v>15832</v>
      </c>
      <c r="L51" s="44">
        <f t="shared" si="3"/>
        <v>6054</v>
      </c>
    </row>
    <row r="52" spans="1:12" ht="13.5">
      <c r="A52" s="33" t="s">
        <v>60</v>
      </c>
      <c r="B52" s="33"/>
      <c r="C52" s="42">
        <f>'FC ADMIN Expenditures'!N52</f>
        <v>122213</v>
      </c>
      <c r="D52" s="43">
        <v>108294</v>
      </c>
      <c r="E52" s="44">
        <f t="shared" si="0"/>
        <v>13919</v>
      </c>
      <c r="F52" s="45">
        <f t="shared" si="1"/>
        <v>19884</v>
      </c>
      <c r="G52" s="46" t="s">
        <v>92</v>
      </c>
      <c r="H52" s="39"/>
      <c r="I52" s="41">
        <f t="shared" si="2"/>
        <v>-3977</v>
      </c>
      <c r="J52" s="41"/>
      <c r="K52" s="41">
        <v>3140</v>
      </c>
      <c r="L52" s="44">
        <f t="shared" si="3"/>
        <v>-7117</v>
      </c>
    </row>
    <row r="53" spans="1:12" ht="13.5">
      <c r="A53" s="33" t="s">
        <v>61</v>
      </c>
      <c r="B53" s="33"/>
      <c r="C53" s="42">
        <f>'FC ADMIN Expenditures'!N53</f>
        <v>4499</v>
      </c>
      <c r="D53" s="43">
        <v>9467</v>
      </c>
      <c r="E53" s="44">
        <f t="shared" si="0"/>
        <v>-4968</v>
      </c>
      <c r="F53" s="45">
        <f t="shared" si="1"/>
        <v>-7097</v>
      </c>
      <c r="G53" s="46" t="s">
        <v>92</v>
      </c>
      <c r="H53" s="39"/>
      <c r="I53" s="41">
        <f t="shared" si="2"/>
        <v>1419</v>
      </c>
      <c r="J53" s="41"/>
      <c r="K53" s="41">
        <v>-768</v>
      </c>
      <c r="L53" s="44">
        <f t="shared" si="3"/>
        <v>2187</v>
      </c>
    </row>
    <row r="54" spans="1:12" ht="13.5">
      <c r="A54" s="33" t="s">
        <v>62</v>
      </c>
      <c r="B54" s="33"/>
      <c r="C54" s="42">
        <f>'FC ADMIN Expenditures'!N54</f>
        <v>33589</v>
      </c>
      <c r="D54" s="43">
        <v>36953</v>
      </c>
      <c r="E54" s="44">
        <f t="shared" si="0"/>
        <v>-3364</v>
      </c>
      <c r="F54" s="45">
        <f t="shared" si="1"/>
        <v>-4806</v>
      </c>
      <c r="G54" s="46" t="s">
        <v>92</v>
      </c>
      <c r="H54" s="39"/>
      <c r="I54" s="41">
        <f t="shared" si="2"/>
        <v>961</v>
      </c>
      <c r="J54" s="41"/>
      <c r="K54" s="41">
        <v>-1262</v>
      </c>
      <c r="L54" s="44">
        <f t="shared" si="3"/>
        <v>2223</v>
      </c>
    </row>
    <row r="55" spans="1:12" ht="13.5">
      <c r="A55" s="33" t="s">
        <v>63</v>
      </c>
      <c r="B55" s="33"/>
      <c r="C55" s="42">
        <f>'FC ADMIN Expenditures'!N55</f>
        <v>403251</v>
      </c>
      <c r="D55" s="43">
        <v>379010</v>
      </c>
      <c r="E55" s="44">
        <f t="shared" si="0"/>
        <v>24241</v>
      </c>
      <c r="F55" s="45">
        <f t="shared" si="1"/>
        <v>34630</v>
      </c>
      <c r="G55" s="46" t="s">
        <v>92</v>
      </c>
      <c r="H55" s="39"/>
      <c r="I55" s="41">
        <f t="shared" si="2"/>
        <v>-6926</v>
      </c>
      <c r="J55" s="41"/>
      <c r="K55" s="41">
        <v>285</v>
      </c>
      <c r="L55" s="44">
        <f t="shared" si="3"/>
        <v>-7211</v>
      </c>
    </row>
    <row r="56" spans="1:12" ht="13.5">
      <c r="A56" s="33" t="s">
        <v>64</v>
      </c>
      <c r="B56" s="33"/>
      <c r="C56" s="42">
        <f>'FC ADMIN Expenditures'!N56</f>
        <v>146166</v>
      </c>
      <c r="D56" s="43">
        <v>148387</v>
      </c>
      <c r="E56" s="44">
        <f t="shared" si="0"/>
        <v>-2221</v>
      </c>
      <c r="F56" s="45">
        <f t="shared" si="1"/>
        <v>-3173</v>
      </c>
      <c r="G56" s="46" t="s">
        <v>92</v>
      </c>
      <c r="H56" s="39"/>
      <c r="I56" s="41">
        <f t="shared" si="2"/>
        <v>635</v>
      </c>
      <c r="J56" s="41"/>
      <c r="K56" s="41">
        <v>-1772</v>
      </c>
      <c r="L56" s="44">
        <f t="shared" si="3"/>
        <v>2407</v>
      </c>
    </row>
    <row r="57" spans="1:12" ht="13.5">
      <c r="A57" s="33" t="s">
        <v>65</v>
      </c>
      <c r="B57" s="33"/>
      <c r="C57" s="42">
        <f>'FC ADMIN Expenditures'!N57</f>
        <v>179673</v>
      </c>
      <c r="D57" s="43">
        <v>162745</v>
      </c>
      <c r="E57" s="44">
        <f t="shared" si="0"/>
        <v>16928</v>
      </c>
      <c r="F57" s="45">
        <f t="shared" si="1"/>
        <v>24183</v>
      </c>
      <c r="G57" s="46" t="s">
        <v>92</v>
      </c>
      <c r="H57" s="39"/>
      <c r="I57" s="41">
        <f t="shared" si="2"/>
        <v>-4837</v>
      </c>
      <c r="J57" s="41"/>
      <c r="K57" s="41">
        <v>12524</v>
      </c>
      <c r="L57" s="44">
        <f t="shared" si="3"/>
        <v>-17361</v>
      </c>
    </row>
    <row r="58" spans="1:12" ht="13.5">
      <c r="A58" s="33" t="s">
        <v>66</v>
      </c>
      <c r="B58" s="33"/>
      <c r="C58" s="42">
        <f>'FC ADMIN Expenditures'!N58</f>
        <v>31360</v>
      </c>
      <c r="D58" s="43">
        <v>27235</v>
      </c>
      <c r="E58" s="44">
        <f t="shared" si="0"/>
        <v>4125</v>
      </c>
      <c r="F58" s="45">
        <f t="shared" si="1"/>
        <v>5893</v>
      </c>
      <c r="G58" s="46" t="s">
        <v>92</v>
      </c>
      <c r="H58" s="39"/>
      <c r="I58" s="41">
        <f t="shared" si="2"/>
        <v>-1179</v>
      </c>
      <c r="J58" s="41"/>
      <c r="K58" s="41">
        <v>-2757</v>
      </c>
      <c r="L58" s="44">
        <f t="shared" si="3"/>
        <v>1578</v>
      </c>
    </row>
    <row r="59" spans="1:12" ht="13.5">
      <c r="A59" s="33" t="s">
        <v>67</v>
      </c>
      <c r="B59" s="33"/>
      <c r="C59" s="42">
        <f>'FC ADMIN Expenditures'!N59</f>
        <v>29812</v>
      </c>
      <c r="D59" s="43">
        <v>25958</v>
      </c>
      <c r="E59" s="44">
        <f t="shared" si="0"/>
        <v>3854</v>
      </c>
      <c r="F59" s="45">
        <f t="shared" si="1"/>
        <v>5506</v>
      </c>
      <c r="G59" s="46" t="s">
        <v>92</v>
      </c>
      <c r="H59" s="39"/>
      <c r="I59" s="41">
        <f t="shared" si="2"/>
        <v>-1101</v>
      </c>
      <c r="J59" s="41"/>
      <c r="K59" s="41">
        <v>1774</v>
      </c>
      <c r="L59" s="44">
        <f t="shared" si="3"/>
        <v>-2875</v>
      </c>
    </row>
    <row r="60" spans="1:12" ht="13.5">
      <c r="A60" s="33" t="s">
        <v>68</v>
      </c>
      <c r="B60" s="33"/>
      <c r="C60" s="42">
        <f>'FC ADMIN Expenditures'!N60</f>
        <v>6940</v>
      </c>
      <c r="D60" s="43">
        <v>8102</v>
      </c>
      <c r="E60" s="44">
        <f t="shared" si="0"/>
        <v>-1162</v>
      </c>
      <c r="F60" s="45">
        <f t="shared" si="1"/>
        <v>-1660</v>
      </c>
      <c r="G60" s="46" t="s">
        <v>92</v>
      </c>
      <c r="H60" s="39"/>
      <c r="I60" s="41">
        <f t="shared" si="2"/>
        <v>332</v>
      </c>
      <c r="J60" s="41"/>
      <c r="K60" s="41">
        <v>-645</v>
      </c>
      <c r="L60" s="44">
        <f t="shared" si="3"/>
        <v>977</v>
      </c>
    </row>
    <row r="61" spans="1:12" ht="13.5">
      <c r="A61" s="33" t="s">
        <v>69</v>
      </c>
      <c r="B61" s="33"/>
      <c r="C61" s="42">
        <f>'FC ADMIN Expenditures'!N61</f>
        <v>283508</v>
      </c>
      <c r="D61" s="43">
        <v>286039</v>
      </c>
      <c r="E61" s="44">
        <f t="shared" si="0"/>
        <v>-2531</v>
      </c>
      <c r="F61" s="45">
        <f t="shared" si="1"/>
        <v>-3616</v>
      </c>
      <c r="G61" s="46" t="s">
        <v>92</v>
      </c>
      <c r="H61" s="39"/>
      <c r="I61" s="41">
        <f t="shared" si="2"/>
        <v>723</v>
      </c>
      <c r="J61" s="41"/>
      <c r="K61" s="41">
        <v>-10303</v>
      </c>
      <c r="L61" s="44">
        <f t="shared" si="3"/>
        <v>11026</v>
      </c>
    </row>
    <row r="62" spans="1:12" ht="13.5">
      <c r="A62" s="33" t="s">
        <v>70</v>
      </c>
      <c r="B62" s="33"/>
      <c r="C62" s="42">
        <f>'FC ADMIN Expenditures'!N62</f>
        <v>27642</v>
      </c>
      <c r="D62" s="43">
        <v>34772</v>
      </c>
      <c r="E62" s="44">
        <f t="shared" si="0"/>
        <v>-7130</v>
      </c>
      <c r="F62" s="45">
        <f t="shared" si="1"/>
        <v>-10186</v>
      </c>
      <c r="G62" s="46" t="s">
        <v>92</v>
      </c>
      <c r="H62" s="39"/>
      <c r="I62" s="41">
        <f t="shared" si="2"/>
        <v>2037</v>
      </c>
      <c r="J62" s="41"/>
      <c r="K62" s="41">
        <v>542</v>
      </c>
      <c r="L62" s="44">
        <f t="shared" si="3"/>
        <v>1495</v>
      </c>
    </row>
    <row r="63" spans="1:12" ht="13.5">
      <c r="A63" s="33" t="s">
        <v>71</v>
      </c>
      <c r="B63" s="33"/>
      <c r="C63" s="42">
        <f>'FC ADMIN Expenditures'!N63</f>
        <v>426318</v>
      </c>
      <c r="D63" s="43">
        <v>380524</v>
      </c>
      <c r="E63" s="44">
        <f t="shared" si="0"/>
        <v>45794</v>
      </c>
      <c r="F63" s="45">
        <f t="shared" si="1"/>
        <v>65420</v>
      </c>
      <c r="G63" s="46" t="s">
        <v>92</v>
      </c>
      <c r="H63" s="39"/>
      <c r="I63" s="41">
        <f t="shared" si="2"/>
        <v>-13084</v>
      </c>
      <c r="J63" s="41"/>
      <c r="K63" s="41">
        <v>13001</v>
      </c>
      <c r="L63" s="44">
        <f t="shared" si="3"/>
        <v>-26085</v>
      </c>
    </row>
    <row r="64" spans="1:12" ht="13.5">
      <c r="A64" s="33" t="s">
        <v>72</v>
      </c>
      <c r="B64" s="33"/>
      <c r="C64" s="42">
        <f>'FC ADMIN Expenditures'!N64</f>
        <v>166013</v>
      </c>
      <c r="D64" s="43">
        <v>166211</v>
      </c>
      <c r="E64" s="44">
        <f t="shared" si="0"/>
        <v>-198</v>
      </c>
      <c r="F64" s="45">
        <f t="shared" si="1"/>
        <v>-283</v>
      </c>
      <c r="G64" s="46" t="s">
        <v>92</v>
      </c>
      <c r="H64" s="39"/>
      <c r="I64" s="41">
        <f t="shared" si="2"/>
        <v>57</v>
      </c>
      <c r="J64" s="41"/>
      <c r="K64" s="41">
        <v>5675</v>
      </c>
      <c r="L64" s="44">
        <f t="shared" si="3"/>
        <v>-5618</v>
      </c>
    </row>
    <row r="65" spans="1:12" ht="13.5">
      <c r="A65" s="33" t="s">
        <v>73</v>
      </c>
      <c r="B65" s="33"/>
      <c r="C65" s="42">
        <f>'FC ADMIN Expenditures'!N65</f>
        <v>46673</v>
      </c>
      <c r="D65" s="43">
        <v>59251</v>
      </c>
      <c r="E65" s="44">
        <f t="shared" si="0"/>
        <v>-12578</v>
      </c>
      <c r="F65" s="45">
        <f t="shared" si="1"/>
        <v>-17969</v>
      </c>
      <c r="G65" s="46" t="s">
        <v>92</v>
      </c>
      <c r="H65" s="39"/>
      <c r="I65" s="41">
        <f t="shared" si="2"/>
        <v>3594</v>
      </c>
      <c r="J65" s="41"/>
      <c r="K65" s="41">
        <v>76</v>
      </c>
      <c r="L65" s="44">
        <f t="shared" si="3"/>
        <v>3518</v>
      </c>
    </row>
    <row r="66" spans="1:12" ht="13.5">
      <c r="A66" s="47"/>
      <c r="B66" s="47"/>
      <c r="C66" s="48"/>
      <c r="D66" s="49"/>
      <c r="E66" s="50"/>
      <c r="F66" s="51"/>
      <c r="G66" s="52"/>
      <c r="H66" s="53"/>
      <c r="I66" s="54"/>
      <c r="J66" s="54"/>
      <c r="K66" s="54"/>
      <c r="L66" s="50"/>
    </row>
    <row r="67" spans="1:12" ht="14.25" thickBot="1">
      <c r="A67" s="55" t="s">
        <v>74</v>
      </c>
      <c r="B67" s="47"/>
      <c r="C67" s="56">
        <f>SUM(C8:C65)</f>
        <v>29649664</v>
      </c>
      <c r="D67" s="57">
        <f>SUM(D8:D65)</f>
        <v>32942804</v>
      </c>
      <c r="E67" s="57">
        <f>SUM(E8:E65)</f>
        <v>-3293140</v>
      </c>
      <c r="F67" s="58">
        <f>SUM(F8:F65)</f>
        <v>-4704487</v>
      </c>
      <c r="G67" s="59"/>
      <c r="H67" s="60"/>
      <c r="I67" s="56">
        <f>SUM(I8:I65)</f>
        <v>940897</v>
      </c>
      <c r="J67" s="61"/>
      <c r="K67" s="56">
        <f>SUM(K8:K65)</f>
        <v>248660</v>
      </c>
      <c r="L67" s="57">
        <f>SUM(L8:L65)</f>
        <v>692237</v>
      </c>
    </row>
    <row r="72" spans="1:12" ht="13.5">
      <c r="A72" s="8"/>
      <c r="B72" s="9"/>
      <c r="C72" s="8"/>
      <c r="D72" s="8"/>
      <c r="E72" s="8"/>
      <c r="F72" s="8"/>
      <c r="G72" s="8"/>
      <c r="H72" s="9"/>
      <c r="I72" s="8"/>
      <c r="J72" s="9"/>
      <c r="K72" s="8"/>
      <c r="L72" s="8"/>
    </row>
  </sheetData>
  <sheetProtection/>
  <printOptions horizontalCentered="1"/>
  <pageMargins left="0" right="0" top="0.5" bottom="0.25" header="0.25" footer="0"/>
  <pageSetup horizontalDpi="600" verticalDpi="600" orientation="landscape" scale="66" r:id="rId1"/>
  <headerFooter alignWithMargins="0">
    <oddHeader>&amp;RPAGE &amp;P OF &amp;N</oddHeader>
    <oddFooter>&amp;L&amp;F /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pane xSplit="2" ySplit="7" topLeftCell="C8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.140625" defaultRowHeight="12.75"/>
  <cols>
    <col min="1" max="1" width="17.00390625" style="63" customWidth="1"/>
    <col min="2" max="2" width="3.140625" style="63" customWidth="1"/>
    <col min="3" max="3" width="18.00390625" style="63" bestFit="1" customWidth="1"/>
    <col min="4" max="5" width="11.7109375" style="63" customWidth="1"/>
    <col min="6" max="6" width="13.00390625" style="63" customWidth="1"/>
    <col min="7" max="7" width="3.28125" style="63" customWidth="1"/>
    <col min="8" max="8" width="9.28125" style="63" bestFit="1" customWidth="1"/>
    <col min="9" max="9" width="11.57421875" style="63" bestFit="1" customWidth="1"/>
    <col min="10" max="10" width="10.8515625" style="63" bestFit="1" customWidth="1"/>
    <col min="11" max="11" width="9.28125" style="63" bestFit="1" customWidth="1"/>
    <col min="12" max="12" width="2.7109375" style="63" customWidth="1"/>
    <col min="13" max="13" width="12.7109375" style="63" bestFit="1" customWidth="1"/>
    <col min="14" max="14" width="12.57421875" style="63" bestFit="1" customWidth="1"/>
    <col min="15" max="15" width="12.00390625" style="63" bestFit="1" customWidth="1"/>
    <col min="16" max="16" width="11.421875" style="63" bestFit="1" customWidth="1"/>
    <col min="17" max="16384" width="9.140625" style="63" customWidth="1"/>
  </cols>
  <sheetData>
    <row r="1" ht="16.5">
      <c r="A1" s="62" t="s">
        <v>0</v>
      </c>
    </row>
    <row r="2" spans="1:4" ht="13.5">
      <c r="A2" s="64"/>
      <c r="B2" s="64"/>
      <c r="C2" s="64"/>
      <c r="D2" s="64"/>
    </row>
    <row r="3" spans="1:4" ht="14.25" thickBot="1">
      <c r="A3" s="64"/>
      <c r="B3" s="64"/>
      <c r="C3" s="64"/>
      <c r="D3" s="64"/>
    </row>
    <row r="4" spans="1:16" ht="13.5">
      <c r="A4" s="65"/>
      <c r="C4" s="66" t="s">
        <v>102</v>
      </c>
      <c r="D4" s="67"/>
      <c r="E4" s="67"/>
      <c r="F4" s="68"/>
      <c r="H4" s="66" t="s">
        <v>105</v>
      </c>
      <c r="I4" s="67"/>
      <c r="J4" s="67"/>
      <c r="K4" s="68"/>
      <c r="M4" s="66" t="s">
        <v>102</v>
      </c>
      <c r="N4" s="67"/>
      <c r="O4" s="67"/>
      <c r="P4" s="68"/>
    </row>
    <row r="5" spans="1:16" ht="13.5">
      <c r="A5" s="69"/>
      <c r="C5" s="70" t="s">
        <v>106</v>
      </c>
      <c r="D5" s="71"/>
      <c r="E5" s="71"/>
      <c r="F5" s="72"/>
      <c r="H5" s="70" t="s">
        <v>107</v>
      </c>
      <c r="I5" s="71"/>
      <c r="J5" s="71"/>
      <c r="K5" s="72"/>
      <c r="M5" s="70" t="s">
        <v>98</v>
      </c>
      <c r="N5" s="71"/>
      <c r="O5" s="71"/>
      <c r="P5" s="72"/>
    </row>
    <row r="6" spans="1:16" ht="14.25" thickBot="1">
      <c r="A6" s="73" t="s">
        <v>75</v>
      </c>
      <c r="C6" s="74" t="s">
        <v>76</v>
      </c>
      <c r="D6" s="75" t="s">
        <v>77</v>
      </c>
      <c r="E6" s="75" t="s">
        <v>78</v>
      </c>
      <c r="F6" s="76" t="s">
        <v>74</v>
      </c>
      <c r="H6" s="74" t="s">
        <v>76</v>
      </c>
      <c r="I6" s="75" t="s">
        <v>77</v>
      </c>
      <c r="J6" s="75" t="s">
        <v>78</v>
      </c>
      <c r="K6" s="76" t="s">
        <v>74</v>
      </c>
      <c r="M6" s="74" t="s">
        <v>76</v>
      </c>
      <c r="N6" s="75" t="s">
        <v>77</v>
      </c>
      <c r="O6" s="75" t="s">
        <v>78</v>
      </c>
      <c r="P6" s="76" t="s">
        <v>74</v>
      </c>
    </row>
    <row r="8" spans="1:16" ht="13.5">
      <c r="A8" s="77" t="s">
        <v>16</v>
      </c>
      <c r="C8" s="78">
        <v>1128106</v>
      </c>
      <c r="D8" s="79">
        <v>1050838</v>
      </c>
      <c r="E8" s="79">
        <v>383529</v>
      </c>
      <c r="F8" s="80">
        <f>SUM(C8:E8)</f>
        <v>2562473</v>
      </c>
      <c r="H8" s="78">
        <v>0</v>
      </c>
      <c r="I8" s="79">
        <v>-61802</v>
      </c>
      <c r="J8" s="79">
        <v>61802</v>
      </c>
      <c r="K8" s="80">
        <f aca="true" t="shared" si="0" ref="K8:K37">SUM(H8:J8)</f>
        <v>0</v>
      </c>
      <c r="M8" s="78">
        <f>C8+H8</f>
        <v>1128106</v>
      </c>
      <c r="N8" s="79">
        <f>D8+I8</f>
        <v>989036</v>
      </c>
      <c r="O8" s="79">
        <f>E8+J8</f>
        <v>445331</v>
      </c>
      <c r="P8" s="80">
        <f>SUM(M8:O8)</f>
        <v>2562473</v>
      </c>
    </row>
    <row r="9" spans="1:16" ht="13.5">
      <c r="A9" s="81" t="s">
        <v>17</v>
      </c>
      <c r="C9" s="82">
        <v>2738</v>
      </c>
      <c r="D9" s="83">
        <v>1919</v>
      </c>
      <c r="E9" s="83">
        <v>822</v>
      </c>
      <c r="F9" s="84">
        <f aca="true" t="shared" si="1" ref="F9:F65">SUM(C9:E9)</f>
        <v>5479</v>
      </c>
      <c r="H9" s="82">
        <v>0</v>
      </c>
      <c r="I9" s="83">
        <v>0</v>
      </c>
      <c r="J9" s="83">
        <v>0</v>
      </c>
      <c r="K9" s="84">
        <f t="shared" si="0"/>
        <v>0</v>
      </c>
      <c r="M9" s="82">
        <f aca="true" t="shared" si="2" ref="M9:M65">C9+H9</f>
        <v>2738</v>
      </c>
      <c r="N9" s="83">
        <f aca="true" t="shared" si="3" ref="N9:N65">D9+I9</f>
        <v>1919</v>
      </c>
      <c r="O9" s="83">
        <f aca="true" t="shared" si="4" ref="O9:O65">E9+J9</f>
        <v>822</v>
      </c>
      <c r="P9" s="84">
        <f aca="true" t="shared" si="5" ref="P9:P65">SUM(M9:O9)</f>
        <v>5479</v>
      </c>
    </row>
    <row r="10" spans="1:16" ht="13.5">
      <c r="A10" s="81" t="s">
        <v>18</v>
      </c>
      <c r="C10" s="82">
        <v>22396</v>
      </c>
      <c r="D10" s="83">
        <v>16287</v>
      </c>
      <c r="E10" s="83">
        <v>6808</v>
      </c>
      <c r="F10" s="84">
        <f t="shared" si="1"/>
        <v>45491</v>
      </c>
      <c r="H10" s="82">
        <v>0</v>
      </c>
      <c r="I10" s="83">
        <v>-685</v>
      </c>
      <c r="J10" s="83">
        <v>685</v>
      </c>
      <c r="K10" s="84">
        <f t="shared" si="0"/>
        <v>0</v>
      </c>
      <c r="M10" s="82">
        <f t="shared" si="2"/>
        <v>22396</v>
      </c>
      <c r="N10" s="83">
        <f t="shared" si="3"/>
        <v>15602</v>
      </c>
      <c r="O10" s="83">
        <f t="shared" si="4"/>
        <v>7493</v>
      </c>
      <c r="P10" s="84">
        <f t="shared" si="5"/>
        <v>45491</v>
      </c>
    </row>
    <row r="11" spans="1:16" ht="13.5">
      <c r="A11" s="81" t="s">
        <v>19</v>
      </c>
      <c r="C11" s="82">
        <v>172711</v>
      </c>
      <c r="D11" s="83">
        <v>148246</v>
      </c>
      <c r="E11" s="83">
        <v>56418</v>
      </c>
      <c r="F11" s="84">
        <f t="shared" si="1"/>
        <v>377375</v>
      </c>
      <c r="H11" s="82">
        <v>0</v>
      </c>
      <c r="I11" s="83">
        <v>-4749</v>
      </c>
      <c r="J11" s="83">
        <v>4749</v>
      </c>
      <c r="K11" s="84">
        <f t="shared" si="0"/>
        <v>0</v>
      </c>
      <c r="M11" s="82">
        <f t="shared" si="2"/>
        <v>172711</v>
      </c>
      <c r="N11" s="83">
        <f t="shared" si="3"/>
        <v>143497</v>
      </c>
      <c r="O11" s="83">
        <f t="shared" si="4"/>
        <v>61167</v>
      </c>
      <c r="P11" s="84">
        <f t="shared" si="5"/>
        <v>377375</v>
      </c>
    </row>
    <row r="12" spans="1:16" ht="13.5">
      <c r="A12" s="81" t="s">
        <v>20</v>
      </c>
      <c r="C12" s="82">
        <v>6163</v>
      </c>
      <c r="D12" s="83">
        <v>4310</v>
      </c>
      <c r="E12" s="83">
        <v>1847</v>
      </c>
      <c r="F12" s="84">
        <f t="shared" si="1"/>
        <v>12320</v>
      </c>
      <c r="H12" s="82">
        <v>0</v>
      </c>
      <c r="I12" s="83">
        <v>0</v>
      </c>
      <c r="J12" s="83">
        <v>0</v>
      </c>
      <c r="K12" s="84">
        <f t="shared" si="0"/>
        <v>0</v>
      </c>
      <c r="M12" s="82">
        <f t="shared" si="2"/>
        <v>6163</v>
      </c>
      <c r="N12" s="83">
        <f t="shared" si="3"/>
        <v>4310</v>
      </c>
      <c r="O12" s="83">
        <f t="shared" si="4"/>
        <v>1847</v>
      </c>
      <c r="P12" s="84">
        <f t="shared" si="5"/>
        <v>12320</v>
      </c>
    </row>
    <row r="13" spans="1:16" ht="13.5">
      <c r="A13" s="81" t="s">
        <v>21</v>
      </c>
      <c r="C13" s="82">
        <v>17852</v>
      </c>
      <c r="D13" s="83">
        <v>12845</v>
      </c>
      <c r="E13" s="83">
        <v>5364</v>
      </c>
      <c r="F13" s="84">
        <f t="shared" si="1"/>
        <v>36061</v>
      </c>
      <c r="H13" s="82">
        <v>0</v>
      </c>
      <c r="I13" s="83">
        <v>0</v>
      </c>
      <c r="J13" s="83">
        <v>0</v>
      </c>
      <c r="K13" s="84">
        <f t="shared" si="0"/>
        <v>0</v>
      </c>
      <c r="M13" s="82">
        <f t="shared" si="2"/>
        <v>17852</v>
      </c>
      <c r="N13" s="83">
        <f t="shared" si="3"/>
        <v>12845</v>
      </c>
      <c r="O13" s="83">
        <f t="shared" si="4"/>
        <v>5364</v>
      </c>
      <c r="P13" s="84">
        <f t="shared" si="5"/>
        <v>36061</v>
      </c>
    </row>
    <row r="14" spans="1:16" ht="13.5">
      <c r="A14" s="81" t="s">
        <v>22</v>
      </c>
      <c r="C14" s="82">
        <v>1521668</v>
      </c>
      <c r="D14" s="83">
        <v>1195047</v>
      </c>
      <c r="E14" s="83">
        <v>478718</v>
      </c>
      <c r="F14" s="84">
        <f t="shared" si="1"/>
        <v>3195433</v>
      </c>
      <c r="H14" s="82">
        <v>0</v>
      </c>
      <c r="I14" s="83">
        <v>-9103</v>
      </c>
      <c r="J14" s="83">
        <v>9103</v>
      </c>
      <c r="K14" s="84">
        <f t="shared" si="0"/>
        <v>0</v>
      </c>
      <c r="M14" s="82">
        <f t="shared" si="2"/>
        <v>1521668</v>
      </c>
      <c r="N14" s="83">
        <f t="shared" si="3"/>
        <v>1185944</v>
      </c>
      <c r="O14" s="83">
        <f t="shared" si="4"/>
        <v>487821</v>
      </c>
      <c r="P14" s="84">
        <f t="shared" si="5"/>
        <v>3195433</v>
      </c>
    </row>
    <row r="15" spans="1:16" ht="13.5">
      <c r="A15" s="81" t="s">
        <v>23</v>
      </c>
      <c r="C15" s="82">
        <v>16114</v>
      </c>
      <c r="D15" s="83">
        <v>12760</v>
      </c>
      <c r="E15" s="83">
        <v>5081</v>
      </c>
      <c r="F15" s="84">
        <f t="shared" si="1"/>
        <v>33955</v>
      </c>
      <c r="H15" s="82">
        <v>0</v>
      </c>
      <c r="I15" s="83">
        <v>0</v>
      </c>
      <c r="J15" s="83">
        <v>0</v>
      </c>
      <c r="K15" s="84">
        <f t="shared" si="0"/>
        <v>0</v>
      </c>
      <c r="M15" s="82">
        <f t="shared" si="2"/>
        <v>16114</v>
      </c>
      <c r="N15" s="83">
        <f t="shared" si="3"/>
        <v>12760</v>
      </c>
      <c r="O15" s="83">
        <f t="shared" si="4"/>
        <v>5081</v>
      </c>
      <c r="P15" s="84">
        <f t="shared" si="5"/>
        <v>33955</v>
      </c>
    </row>
    <row r="16" spans="1:16" ht="13.5">
      <c r="A16" s="81" t="s">
        <v>24</v>
      </c>
      <c r="C16" s="82">
        <v>132074</v>
      </c>
      <c r="D16" s="83">
        <v>96230</v>
      </c>
      <c r="E16" s="83">
        <v>39726</v>
      </c>
      <c r="F16" s="84">
        <f t="shared" si="1"/>
        <v>268030</v>
      </c>
      <c r="H16" s="82">
        <v>0</v>
      </c>
      <c r="I16" s="83">
        <v>-507</v>
      </c>
      <c r="J16" s="83">
        <v>507</v>
      </c>
      <c r="K16" s="84">
        <f t="shared" si="0"/>
        <v>0</v>
      </c>
      <c r="M16" s="82">
        <f t="shared" si="2"/>
        <v>132074</v>
      </c>
      <c r="N16" s="83">
        <f t="shared" si="3"/>
        <v>95723</v>
      </c>
      <c r="O16" s="83">
        <f t="shared" si="4"/>
        <v>40233</v>
      </c>
      <c r="P16" s="84">
        <f t="shared" si="5"/>
        <v>268030</v>
      </c>
    </row>
    <row r="17" spans="1:16" ht="13.5">
      <c r="A17" s="81" t="s">
        <v>25</v>
      </c>
      <c r="C17" s="82">
        <v>833812</v>
      </c>
      <c r="D17" s="83">
        <v>684481</v>
      </c>
      <c r="E17" s="83">
        <v>265307</v>
      </c>
      <c r="F17" s="84">
        <f t="shared" si="1"/>
        <v>1783600</v>
      </c>
      <c r="H17" s="82">
        <v>0</v>
      </c>
      <c r="I17" s="83">
        <v>0</v>
      </c>
      <c r="J17" s="83">
        <v>0</v>
      </c>
      <c r="K17" s="84">
        <f t="shared" si="0"/>
        <v>0</v>
      </c>
      <c r="M17" s="82">
        <f t="shared" si="2"/>
        <v>833812</v>
      </c>
      <c r="N17" s="83">
        <f t="shared" si="3"/>
        <v>684481</v>
      </c>
      <c r="O17" s="83">
        <f t="shared" si="4"/>
        <v>265307</v>
      </c>
      <c r="P17" s="84">
        <f t="shared" si="5"/>
        <v>1783600</v>
      </c>
    </row>
    <row r="18" spans="1:16" ht="13.5">
      <c r="A18" s="81" t="s">
        <v>26</v>
      </c>
      <c r="C18" s="82">
        <v>23169</v>
      </c>
      <c r="D18" s="83">
        <v>16876</v>
      </c>
      <c r="E18" s="83">
        <v>7013</v>
      </c>
      <c r="F18" s="84">
        <f t="shared" si="1"/>
        <v>47058</v>
      </c>
      <c r="H18" s="82">
        <v>0</v>
      </c>
      <c r="I18" s="83">
        <v>-164</v>
      </c>
      <c r="J18" s="83">
        <v>164</v>
      </c>
      <c r="K18" s="84">
        <f t="shared" si="0"/>
        <v>0</v>
      </c>
      <c r="M18" s="82">
        <f t="shared" si="2"/>
        <v>23169</v>
      </c>
      <c r="N18" s="83">
        <f t="shared" si="3"/>
        <v>16712</v>
      </c>
      <c r="O18" s="83">
        <f t="shared" si="4"/>
        <v>7177</v>
      </c>
      <c r="P18" s="84">
        <f t="shared" si="5"/>
        <v>47058</v>
      </c>
    </row>
    <row r="19" spans="1:16" ht="13.5">
      <c r="A19" s="81" t="s">
        <v>27</v>
      </c>
      <c r="C19" s="82">
        <v>87566</v>
      </c>
      <c r="D19" s="83">
        <v>86687</v>
      </c>
      <c r="E19" s="83">
        <v>30352</v>
      </c>
      <c r="F19" s="84">
        <f t="shared" si="1"/>
        <v>204605</v>
      </c>
      <c r="H19" s="82">
        <v>0</v>
      </c>
      <c r="I19" s="83">
        <v>-10079</v>
      </c>
      <c r="J19" s="83">
        <v>10079</v>
      </c>
      <c r="K19" s="84">
        <f t="shared" si="0"/>
        <v>0</v>
      </c>
      <c r="M19" s="82">
        <f t="shared" si="2"/>
        <v>87566</v>
      </c>
      <c r="N19" s="83">
        <f t="shared" si="3"/>
        <v>76608</v>
      </c>
      <c r="O19" s="83">
        <f t="shared" si="4"/>
        <v>40431</v>
      </c>
      <c r="P19" s="84">
        <f t="shared" si="5"/>
        <v>204605</v>
      </c>
    </row>
    <row r="20" spans="1:16" ht="13.5">
      <c r="A20" s="81" t="s">
        <v>28</v>
      </c>
      <c r="C20" s="82">
        <v>104642</v>
      </c>
      <c r="D20" s="83">
        <v>80409</v>
      </c>
      <c r="E20" s="83">
        <v>32653</v>
      </c>
      <c r="F20" s="84">
        <f t="shared" si="1"/>
        <v>217704</v>
      </c>
      <c r="H20" s="82">
        <v>0</v>
      </c>
      <c r="I20" s="83">
        <v>0</v>
      </c>
      <c r="J20" s="83">
        <v>0</v>
      </c>
      <c r="K20" s="84">
        <f t="shared" si="0"/>
        <v>0</v>
      </c>
      <c r="M20" s="82">
        <f t="shared" si="2"/>
        <v>104642</v>
      </c>
      <c r="N20" s="83">
        <f t="shared" si="3"/>
        <v>80409</v>
      </c>
      <c r="O20" s="83">
        <f t="shared" si="4"/>
        <v>32653</v>
      </c>
      <c r="P20" s="84">
        <f t="shared" si="5"/>
        <v>217704</v>
      </c>
    </row>
    <row r="21" spans="1:16" ht="13.5">
      <c r="A21" s="81" t="s">
        <v>29</v>
      </c>
      <c r="C21" s="82">
        <v>30375</v>
      </c>
      <c r="D21" s="83">
        <v>25791</v>
      </c>
      <c r="E21" s="83">
        <v>9836</v>
      </c>
      <c r="F21" s="84">
        <f t="shared" si="1"/>
        <v>66002</v>
      </c>
      <c r="H21" s="82">
        <v>0</v>
      </c>
      <c r="I21" s="83">
        <v>-3035</v>
      </c>
      <c r="J21" s="83">
        <v>3035</v>
      </c>
      <c r="K21" s="84">
        <f t="shared" si="0"/>
        <v>0</v>
      </c>
      <c r="M21" s="82">
        <f t="shared" si="2"/>
        <v>30375</v>
      </c>
      <c r="N21" s="83">
        <f t="shared" si="3"/>
        <v>22756</v>
      </c>
      <c r="O21" s="83">
        <f t="shared" si="4"/>
        <v>12871</v>
      </c>
      <c r="P21" s="84">
        <f t="shared" si="5"/>
        <v>66002</v>
      </c>
    </row>
    <row r="22" spans="1:16" ht="13.5">
      <c r="A22" s="81" t="s">
        <v>30</v>
      </c>
      <c r="C22" s="82">
        <v>795581</v>
      </c>
      <c r="D22" s="83">
        <v>667593</v>
      </c>
      <c r="E22" s="83">
        <v>258043</v>
      </c>
      <c r="F22" s="84">
        <f t="shared" si="1"/>
        <v>1721217</v>
      </c>
      <c r="H22" s="82">
        <v>0</v>
      </c>
      <c r="I22" s="83">
        <v>0</v>
      </c>
      <c r="J22" s="83">
        <v>0</v>
      </c>
      <c r="K22" s="84">
        <f t="shared" si="0"/>
        <v>0</v>
      </c>
      <c r="M22" s="82">
        <f t="shared" si="2"/>
        <v>795581</v>
      </c>
      <c r="N22" s="83">
        <f t="shared" si="3"/>
        <v>667593</v>
      </c>
      <c r="O22" s="83">
        <f t="shared" si="4"/>
        <v>258043</v>
      </c>
      <c r="P22" s="84">
        <f t="shared" si="5"/>
        <v>1721217</v>
      </c>
    </row>
    <row r="23" spans="1:16" ht="13.5">
      <c r="A23" s="81" t="s">
        <v>31</v>
      </c>
      <c r="C23" s="82">
        <v>61117</v>
      </c>
      <c r="D23" s="83">
        <v>45569</v>
      </c>
      <c r="E23" s="83">
        <v>18798</v>
      </c>
      <c r="F23" s="84">
        <f t="shared" si="1"/>
        <v>125484</v>
      </c>
      <c r="H23" s="82">
        <v>0</v>
      </c>
      <c r="I23" s="83">
        <v>0</v>
      </c>
      <c r="J23" s="83">
        <v>0</v>
      </c>
      <c r="K23" s="84">
        <f t="shared" si="0"/>
        <v>0</v>
      </c>
      <c r="M23" s="82">
        <f t="shared" si="2"/>
        <v>61117</v>
      </c>
      <c r="N23" s="83">
        <f t="shared" si="3"/>
        <v>45569</v>
      </c>
      <c r="O23" s="83">
        <f t="shared" si="4"/>
        <v>18798</v>
      </c>
      <c r="P23" s="84">
        <f t="shared" si="5"/>
        <v>125484</v>
      </c>
    </row>
    <row r="24" spans="1:16" ht="13.5">
      <c r="A24" s="81" t="s">
        <v>32</v>
      </c>
      <c r="C24" s="82">
        <v>52494</v>
      </c>
      <c r="D24" s="83">
        <v>41999</v>
      </c>
      <c r="E24" s="83">
        <v>16494</v>
      </c>
      <c r="F24" s="84">
        <f t="shared" si="1"/>
        <v>110987</v>
      </c>
      <c r="H24" s="82">
        <v>0</v>
      </c>
      <c r="I24" s="83">
        <v>-2727</v>
      </c>
      <c r="J24" s="83">
        <v>2727</v>
      </c>
      <c r="K24" s="84">
        <f t="shared" si="0"/>
        <v>0</v>
      </c>
      <c r="M24" s="82">
        <f t="shared" si="2"/>
        <v>52494</v>
      </c>
      <c r="N24" s="83">
        <f t="shared" si="3"/>
        <v>39272</v>
      </c>
      <c r="O24" s="83">
        <f t="shared" si="4"/>
        <v>19221</v>
      </c>
      <c r="P24" s="84">
        <f t="shared" si="5"/>
        <v>110987</v>
      </c>
    </row>
    <row r="25" spans="1:16" ht="13.5">
      <c r="A25" s="81" t="s">
        <v>33</v>
      </c>
      <c r="C25" s="82">
        <v>28219</v>
      </c>
      <c r="D25" s="83">
        <v>19022</v>
      </c>
      <c r="E25" s="83">
        <v>8152</v>
      </c>
      <c r="F25" s="84">
        <f t="shared" si="1"/>
        <v>55393</v>
      </c>
      <c r="H25" s="82">
        <v>0</v>
      </c>
      <c r="I25" s="83">
        <v>0</v>
      </c>
      <c r="J25" s="83">
        <v>0</v>
      </c>
      <c r="K25" s="84">
        <f t="shared" si="0"/>
        <v>0</v>
      </c>
      <c r="M25" s="82">
        <f t="shared" si="2"/>
        <v>28219</v>
      </c>
      <c r="N25" s="83">
        <f t="shared" si="3"/>
        <v>19022</v>
      </c>
      <c r="O25" s="83">
        <f t="shared" si="4"/>
        <v>8152</v>
      </c>
      <c r="P25" s="84">
        <f t="shared" si="5"/>
        <v>55393</v>
      </c>
    </row>
    <row r="26" spans="1:16" ht="13.5">
      <c r="A26" s="81" t="s">
        <v>34</v>
      </c>
      <c r="C26" s="82">
        <v>11619372</v>
      </c>
      <c r="D26" s="83">
        <v>9683606</v>
      </c>
      <c r="E26" s="83">
        <v>3754317</v>
      </c>
      <c r="F26" s="84">
        <f t="shared" si="1"/>
        <v>25057295</v>
      </c>
      <c r="H26" s="82">
        <v>0</v>
      </c>
      <c r="I26" s="83">
        <v>0</v>
      </c>
      <c r="J26" s="83">
        <v>0</v>
      </c>
      <c r="K26" s="84">
        <f t="shared" si="0"/>
        <v>0</v>
      </c>
      <c r="M26" s="82">
        <f t="shared" si="2"/>
        <v>11619372</v>
      </c>
      <c r="N26" s="83">
        <f t="shared" si="3"/>
        <v>9683606</v>
      </c>
      <c r="O26" s="83">
        <f t="shared" si="4"/>
        <v>3754317</v>
      </c>
      <c r="P26" s="84">
        <f t="shared" si="5"/>
        <v>25057295</v>
      </c>
    </row>
    <row r="27" spans="1:16" ht="13.5">
      <c r="A27" s="81" t="s">
        <v>35</v>
      </c>
      <c r="C27" s="82">
        <v>59100</v>
      </c>
      <c r="D27" s="83">
        <v>48678</v>
      </c>
      <c r="E27" s="83">
        <v>19017</v>
      </c>
      <c r="F27" s="84">
        <f t="shared" si="1"/>
        <v>126795</v>
      </c>
      <c r="H27" s="82">
        <v>0</v>
      </c>
      <c r="I27" s="83">
        <v>-7006</v>
      </c>
      <c r="J27" s="83">
        <v>7006</v>
      </c>
      <c r="K27" s="84">
        <f t="shared" si="0"/>
        <v>0</v>
      </c>
      <c r="M27" s="82">
        <f t="shared" si="2"/>
        <v>59100</v>
      </c>
      <c r="N27" s="83">
        <f t="shared" si="3"/>
        <v>41672</v>
      </c>
      <c r="O27" s="83">
        <f t="shared" si="4"/>
        <v>26023</v>
      </c>
      <c r="P27" s="84">
        <f t="shared" si="5"/>
        <v>126795</v>
      </c>
    </row>
    <row r="28" spans="1:16" ht="13.5">
      <c r="A28" s="81" t="s">
        <v>36</v>
      </c>
      <c r="C28" s="82">
        <v>129673</v>
      </c>
      <c r="D28" s="83">
        <v>103947</v>
      </c>
      <c r="E28" s="83">
        <v>41010</v>
      </c>
      <c r="F28" s="84">
        <f t="shared" si="1"/>
        <v>274630</v>
      </c>
      <c r="H28" s="82">
        <v>0</v>
      </c>
      <c r="I28" s="83">
        <v>-5969</v>
      </c>
      <c r="J28" s="83">
        <v>5969</v>
      </c>
      <c r="K28" s="84">
        <f t="shared" si="0"/>
        <v>0</v>
      </c>
      <c r="M28" s="82">
        <f t="shared" si="2"/>
        <v>129673</v>
      </c>
      <c r="N28" s="83">
        <f t="shared" si="3"/>
        <v>97978</v>
      </c>
      <c r="O28" s="83">
        <f t="shared" si="4"/>
        <v>46979</v>
      </c>
      <c r="P28" s="84">
        <f t="shared" si="5"/>
        <v>274630</v>
      </c>
    </row>
    <row r="29" spans="1:16" ht="13.5">
      <c r="A29" s="81" t="s">
        <v>37</v>
      </c>
      <c r="C29" s="82">
        <v>6793</v>
      </c>
      <c r="D29" s="83">
        <v>4673</v>
      </c>
      <c r="E29" s="83">
        <v>2004</v>
      </c>
      <c r="F29" s="84">
        <f t="shared" si="1"/>
        <v>13470</v>
      </c>
      <c r="H29" s="82">
        <v>0</v>
      </c>
      <c r="I29" s="83">
        <v>0</v>
      </c>
      <c r="J29" s="83">
        <v>0</v>
      </c>
      <c r="K29" s="84">
        <f t="shared" si="0"/>
        <v>0</v>
      </c>
      <c r="M29" s="82">
        <f t="shared" si="2"/>
        <v>6793</v>
      </c>
      <c r="N29" s="83">
        <f t="shared" si="3"/>
        <v>4673</v>
      </c>
      <c r="O29" s="83">
        <f t="shared" si="4"/>
        <v>2004</v>
      </c>
      <c r="P29" s="84">
        <f t="shared" si="5"/>
        <v>13470</v>
      </c>
    </row>
    <row r="30" spans="1:16" ht="13.5">
      <c r="A30" s="81" t="s">
        <v>38</v>
      </c>
      <c r="C30" s="82">
        <v>88743</v>
      </c>
      <c r="D30" s="83">
        <v>98144</v>
      </c>
      <c r="E30" s="83">
        <v>32934</v>
      </c>
      <c r="F30" s="84">
        <f t="shared" si="1"/>
        <v>219821</v>
      </c>
      <c r="H30" s="82">
        <v>0</v>
      </c>
      <c r="I30" s="83">
        <v>0</v>
      </c>
      <c r="J30" s="83">
        <v>0</v>
      </c>
      <c r="K30" s="84">
        <f t="shared" si="0"/>
        <v>0</v>
      </c>
      <c r="M30" s="82">
        <f t="shared" si="2"/>
        <v>88743</v>
      </c>
      <c r="N30" s="83">
        <f t="shared" si="3"/>
        <v>98144</v>
      </c>
      <c r="O30" s="83">
        <f t="shared" si="4"/>
        <v>32934</v>
      </c>
      <c r="P30" s="84">
        <f t="shared" si="5"/>
        <v>219821</v>
      </c>
    </row>
    <row r="31" spans="1:16" ht="13.5">
      <c r="A31" s="81" t="s">
        <v>39</v>
      </c>
      <c r="C31" s="82">
        <v>139323</v>
      </c>
      <c r="D31" s="83">
        <v>105333</v>
      </c>
      <c r="E31" s="83">
        <v>42742</v>
      </c>
      <c r="F31" s="84">
        <f t="shared" si="1"/>
        <v>287398</v>
      </c>
      <c r="H31" s="82">
        <v>0</v>
      </c>
      <c r="I31" s="83">
        <v>-9525</v>
      </c>
      <c r="J31" s="83">
        <v>9525</v>
      </c>
      <c r="K31" s="84">
        <f t="shared" si="0"/>
        <v>0</v>
      </c>
      <c r="M31" s="82">
        <f t="shared" si="2"/>
        <v>139323</v>
      </c>
      <c r="N31" s="83">
        <f t="shared" si="3"/>
        <v>95808</v>
      </c>
      <c r="O31" s="83">
        <f t="shared" si="4"/>
        <v>52267</v>
      </c>
      <c r="P31" s="84">
        <f t="shared" si="5"/>
        <v>287398</v>
      </c>
    </row>
    <row r="32" spans="1:16" ht="13.5">
      <c r="A32" s="81" t="s">
        <v>40</v>
      </c>
      <c r="C32" s="82">
        <v>6275</v>
      </c>
      <c r="D32" s="83">
        <v>4395</v>
      </c>
      <c r="E32" s="83">
        <v>1883</v>
      </c>
      <c r="F32" s="84">
        <f t="shared" si="1"/>
        <v>12553</v>
      </c>
      <c r="H32" s="82">
        <v>0</v>
      </c>
      <c r="I32" s="83">
        <v>0</v>
      </c>
      <c r="J32" s="83">
        <v>0</v>
      </c>
      <c r="K32" s="84">
        <f t="shared" si="0"/>
        <v>0</v>
      </c>
      <c r="M32" s="82">
        <f t="shared" si="2"/>
        <v>6275</v>
      </c>
      <c r="N32" s="83">
        <f t="shared" si="3"/>
        <v>4395</v>
      </c>
      <c r="O32" s="83">
        <f t="shared" si="4"/>
        <v>1883</v>
      </c>
      <c r="P32" s="84">
        <f t="shared" si="5"/>
        <v>12553</v>
      </c>
    </row>
    <row r="33" spans="1:16" ht="13.5">
      <c r="A33" s="81" t="s">
        <v>41</v>
      </c>
      <c r="C33" s="82">
        <v>10078</v>
      </c>
      <c r="D33" s="83">
        <v>8549</v>
      </c>
      <c r="E33" s="83">
        <v>3220</v>
      </c>
      <c r="F33" s="84">
        <f t="shared" si="1"/>
        <v>21847</v>
      </c>
      <c r="H33" s="82">
        <v>0</v>
      </c>
      <c r="I33" s="83">
        <v>0</v>
      </c>
      <c r="J33" s="83">
        <v>0</v>
      </c>
      <c r="K33" s="84">
        <f t="shared" si="0"/>
        <v>0</v>
      </c>
      <c r="M33" s="82">
        <f t="shared" si="2"/>
        <v>10078</v>
      </c>
      <c r="N33" s="83">
        <f t="shared" si="3"/>
        <v>8549</v>
      </c>
      <c r="O33" s="83">
        <f t="shared" si="4"/>
        <v>3220</v>
      </c>
      <c r="P33" s="84">
        <f t="shared" si="5"/>
        <v>21847</v>
      </c>
    </row>
    <row r="34" spans="1:16" ht="13.5">
      <c r="A34" s="81" t="s">
        <v>42</v>
      </c>
      <c r="C34" s="82">
        <v>172310</v>
      </c>
      <c r="D34" s="83">
        <v>122672</v>
      </c>
      <c r="E34" s="83">
        <v>51525</v>
      </c>
      <c r="F34" s="84">
        <f t="shared" si="1"/>
        <v>346507</v>
      </c>
      <c r="H34" s="82">
        <v>0</v>
      </c>
      <c r="I34" s="83">
        <v>0</v>
      </c>
      <c r="J34" s="83">
        <v>0</v>
      </c>
      <c r="K34" s="84">
        <f t="shared" si="0"/>
        <v>0</v>
      </c>
      <c r="M34" s="82">
        <f t="shared" si="2"/>
        <v>172310</v>
      </c>
      <c r="N34" s="83">
        <f t="shared" si="3"/>
        <v>122672</v>
      </c>
      <c r="O34" s="83">
        <f t="shared" si="4"/>
        <v>51525</v>
      </c>
      <c r="P34" s="84">
        <f t="shared" si="5"/>
        <v>346507</v>
      </c>
    </row>
    <row r="35" spans="1:16" ht="13.5">
      <c r="A35" s="81" t="s">
        <v>43</v>
      </c>
      <c r="C35" s="82">
        <v>104981</v>
      </c>
      <c r="D35" s="83">
        <v>74669</v>
      </c>
      <c r="E35" s="83">
        <v>31609</v>
      </c>
      <c r="F35" s="84">
        <f t="shared" si="1"/>
        <v>211259</v>
      </c>
      <c r="H35" s="82">
        <v>0</v>
      </c>
      <c r="I35" s="83">
        <v>0</v>
      </c>
      <c r="J35" s="83">
        <v>0</v>
      </c>
      <c r="K35" s="84">
        <f t="shared" si="0"/>
        <v>0</v>
      </c>
      <c r="M35" s="82">
        <f t="shared" si="2"/>
        <v>104981</v>
      </c>
      <c r="N35" s="83">
        <f t="shared" si="3"/>
        <v>74669</v>
      </c>
      <c r="O35" s="83">
        <f t="shared" si="4"/>
        <v>31609</v>
      </c>
      <c r="P35" s="84">
        <f t="shared" si="5"/>
        <v>211259</v>
      </c>
    </row>
    <row r="36" spans="1:16" ht="13.5">
      <c r="A36" s="81" t="s">
        <v>44</v>
      </c>
      <c r="C36" s="82">
        <v>71617</v>
      </c>
      <c r="D36" s="83">
        <v>51775</v>
      </c>
      <c r="E36" s="83">
        <v>22033</v>
      </c>
      <c r="F36" s="84">
        <f t="shared" si="1"/>
        <v>145425</v>
      </c>
      <c r="H36" s="82">
        <v>0</v>
      </c>
      <c r="I36" s="83">
        <v>-383</v>
      </c>
      <c r="J36" s="83">
        <v>383</v>
      </c>
      <c r="K36" s="84">
        <f t="shared" si="0"/>
        <v>0</v>
      </c>
      <c r="M36" s="82">
        <f t="shared" si="2"/>
        <v>71617</v>
      </c>
      <c r="N36" s="83">
        <f t="shared" si="3"/>
        <v>51392</v>
      </c>
      <c r="O36" s="83">
        <f t="shared" si="4"/>
        <v>22416</v>
      </c>
      <c r="P36" s="84">
        <f t="shared" si="5"/>
        <v>145425</v>
      </c>
    </row>
    <row r="37" spans="1:16" ht="13.5">
      <c r="A37" s="81" t="s">
        <v>45</v>
      </c>
      <c r="C37" s="82">
        <v>1571489</v>
      </c>
      <c r="D37" s="83">
        <v>1371642</v>
      </c>
      <c r="E37" s="83">
        <v>519307</v>
      </c>
      <c r="F37" s="84">
        <f t="shared" si="1"/>
        <v>3462438</v>
      </c>
      <c r="H37" s="82">
        <v>0</v>
      </c>
      <c r="I37" s="83">
        <v>-2148</v>
      </c>
      <c r="J37" s="83">
        <v>2148</v>
      </c>
      <c r="K37" s="84">
        <f t="shared" si="0"/>
        <v>0</v>
      </c>
      <c r="M37" s="82">
        <f t="shared" si="2"/>
        <v>1571489</v>
      </c>
      <c r="N37" s="83">
        <f t="shared" si="3"/>
        <v>1369494</v>
      </c>
      <c r="O37" s="83">
        <f t="shared" si="4"/>
        <v>521455</v>
      </c>
      <c r="P37" s="84">
        <f t="shared" si="5"/>
        <v>3462438</v>
      </c>
    </row>
    <row r="38" spans="1:16" ht="13.5">
      <c r="A38" s="81" t="s">
        <v>46</v>
      </c>
      <c r="C38" s="82">
        <v>193592</v>
      </c>
      <c r="D38" s="83">
        <v>199915</v>
      </c>
      <c r="E38" s="83">
        <v>69442</v>
      </c>
      <c r="F38" s="84">
        <f t="shared" si="1"/>
        <v>462949</v>
      </c>
      <c r="H38" s="82">
        <v>0</v>
      </c>
      <c r="I38" s="83">
        <v>-36044</v>
      </c>
      <c r="J38" s="83">
        <v>36044</v>
      </c>
      <c r="K38" s="84">
        <f>SUM(H38:J38)</f>
        <v>0</v>
      </c>
      <c r="M38" s="82">
        <f t="shared" si="2"/>
        <v>193592</v>
      </c>
      <c r="N38" s="83">
        <f t="shared" si="3"/>
        <v>163871</v>
      </c>
      <c r="O38" s="83">
        <f t="shared" si="4"/>
        <v>105486</v>
      </c>
      <c r="P38" s="84">
        <f t="shared" si="5"/>
        <v>462949</v>
      </c>
    </row>
    <row r="39" spans="1:16" ht="13.5">
      <c r="A39" s="81" t="s">
        <v>47</v>
      </c>
      <c r="C39" s="82">
        <v>34236</v>
      </c>
      <c r="D39" s="83">
        <v>40961</v>
      </c>
      <c r="E39" s="83">
        <v>13259</v>
      </c>
      <c r="F39" s="84">
        <f t="shared" si="1"/>
        <v>88456</v>
      </c>
      <c r="H39" s="82">
        <v>0</v>
      </c>
      <c r="I39" s="83">
        <v>-6776</v>
      </c>
      <c r="J39" s="83">
        <v>6776</v>
      </c>
      <c r="K39" s="84">
        <f aca="true" t="shared" si="6" ref="K39:K65">SUM(H39:J39)</f>
        <v>0</v>
      </c>
      <c r="M39" s="82">
        <f t="shared" si="2"/>
        <v>34236</v>
      </c>
      <c r="N39" s="83">
        <f t="shared" si="3"/>
        <v>34185</v>
      </c>
      <c r="O39" s="83">
        <f t="shared" si="4"/>
        <v>20035</v>
      </c>
      <c r="P39" s="84">
        <f t="shared" si="5"/>
        <v>88456</v>
      </c>
    </row>
    <row r="40" spans="1:16" ht="13.5">
      <c r="A40" s="81" t="s">
        <v>48</v>
      </c>
      <c r="C40" s="82">
        <v>2565361</v>
      </c>
      <c r="D40" s="83">
        <v>2075344</v>
      </c>
      <c r="E40" s="83">
        <v>802246</v>
      </c>
      <c r="F40" s="84">
        <f t="shared" si="1"/>
        <v>5442951</v>
      </c>
      <c r="H40" s="82">
        <v>0</v>
      </c>
      <c r="I40" s="83">
        <v>0</v>
      </c>
      <c r="J40" s="83">
        <v>0</v>
      </c>
      <c r="K40" s="84">
        <f t="shared" si="6"/>
        <v>0</v>
      </c>
      <c r="M40" s="82">
        <f t="shared" si="2"/>
        <v>2565361</v>
      </c>
      <c r="N40" s="83">
        <f t="shared" si="3"/>
        <v>2075344</v>
      </c>
      <c r="O40" s="83">
        <f t="shared" si="4"/>
        <v>802246</v>
      </c>
      <c r="P40" s="84">
        <f t="shared" si="5"/>
        <v>5442951</v>
      </c>
    </row>
    <row r="41" spans="1:16" ht="13.5">
      <c r="A41" s="81" t="s">
        <v>49</v>
      </c>
      <c r="C41" s="82">
        <v>2423170</v>
      </c>
      <c r="D41" s="83">
        <v>1886571</v>
      </c>
      <c r="E41" s="83">
        <v>751111</v>
      </c>
      <c r="F41" s="84">
        <f t="shared" si="1"/>
        <v>5060852</v>
      </c>
      <c r="H41" s="82">
        <v>0</v>
      </c>
      <c r="I41" s="83">
        <v>0</v>
      </c>
      <c r="J41" s="83">
        <v>0</v>
      </c>
      <c r="K41" s="84">
        <f t="shared" si="6"/>
        <v>0</v>
      </c>
      <c r="M41" s="82">
        <f t="shared" si="2"/>
        <v>2423170</v>
      </c>
      <c r="N41" s="83">
        <f t="shared" si="3"/>
        <v>1886571</v>
      </c>
      <c r="O41" s="83">
        <f t="shared" si="4"/>
        <v>751111</v>
      </c>
      <c r="P41" s="84">
        <f t="shared" si="5"/>
        <v>5060852</v>
      </c>
    </row>
    <row r="42" spans="1:16" ht="13.5">
      <c r="A42" s="81" t="s">
        <v>50</v>
      </c>
      <c r="C42" s="82">
        <v>30280</v>
      </c>
      <c r="D42" s="83">
        <v>20440</v>
      </c>
      <c r="E42" s="83">
        <v>8760</v>
      </c>
      <c r="F42" s="84">
        <f t="shared" si="1"/>
        <v>59480</v>
      </c>
      <c r="H42" s="82">
        <v>0</v>
      </c>
      <c r="I42" s="83">
        <v>0</v>
      </c>
      <c r="J42" s="83">
        <v>0</v>
      </c>
      <c r="K42" s="84">
        <f t="shared" si="6"/>
        <v>0</v>
      </c>
      <c r="M42" s="82">
        <f t="shared" si="2"/>
        <v>30280</v>
      </c>
      <c r="N42" s="83">
        <f t="shared" si="3"/>
        <v>20440</v>
      </c>
      <c r="O42" s="83">
        <f t="shared" si="4"/>
        <v>8760</v>
      </c>
      <c r="P42" s="84">
        <f t="shared" si="5"/>
        <v>59480</v>
      </c>
    </row>
    <row r="43" spans="1:16" ht="13.5">
      <c r="A43" s="81" t="s">
        <v>51</v>
      </c>
      <c r="C43" s="82">
        <v>1929230</v>
      </c>
      <c r="D43" s="83">
        <v>1623186</v>
      </c>
      <c r="E43" s="83">
        <v>625281</v>
      </c>
      <c r="F43" s="84">
        <f t="shared" si="1"/>
        <v>4177697</v>
      </c>
      <c r="H43" s="82">
        <v>0</v>
      </c>
      <c r="I43" s="83">
        <v>-1756</v>
      </c>
      <c r="J43" s="83">
        <v>1756</v>
      </c>
      <c r="K43" s="84">
        <f t="shared" si="6"/>
        <v>0</v>
      </c>
      <c r="M43" s="82">
        <f t="shared" si="2"/>
        <v>1929230</v>
      </c>
      <c r="N43" s="83">
        <f t="shared" si="3"/>
        <v>1621430</v>
      </c>
      <c r="O43" s="83">
        <f t="shared" si="4"/>
        <v>627037</v>
      </c>
      <c r="P43" s="84">
        <f t="shared" si="5"/>
        <v>4177697</v>
      </c>
    </row>
    <row r="44" spans="1:16" ht="13.5">
      <c r="A44" s="81" t="s">
        <v>52</v>
      </c>
      <c r="C44" s="82">
        <v>2490526</v>
      </c>
      <c r="D44" s="83">
        <v>1925568</v>
      </c>
      <c r="E44" s="83">
        <v>778578</v>
      </c>
      <c r="F44" s="84">
        <f t="shared" si="1"/>
        <v>5194672</v>
      </c>
      <c r="H44" s="82">
        <v>0</v>
      </c>
      <c r="I44" s="83">
        <v>0</v>
      </c>
      <c r="J44" s="83">
        <v>0</v>
      </c>
      <c r="K44" s="84">
        <f t="shared" si="6"/>
        <v>0</v>
      </c>
      <c r="M44" s="82">
        <f t="shared" si="2"/>
        <v>2490526</v>
      </c>
      <c r="N44" s="83">
        <f t="shared" si="3"/>
        <v>1925568</v>
      </c>
      <c r="O44" s="83">
        <f t="shared" si="4"/>
        <v>778578</v>
      </c>
      <c r="P44" s="84">
        <f t="shared" si="5"/>
        <v>5194672</v>
      </c>
    </row>
    <row r="45" spans="1:16" ht="13.5">
      <c r="A45" s="81" t="s">
        <v>53</v>
      </c>
      <c r="C45" s="82">
        <v>1886273</v>
      </c>
      <c r="D45" s="83">
        <v>1350745</v>
      </c>
      <c r="E45" s="83">
        <v>568731</v>
      </c>
      <c r="F45" s="84">
        <f t="shared" si="1"/>
        <v>3805749</v>
      </c>
      <c r="H45" s="82">
        <v>0</v>
      </c>
      <c r="I45" s="83">
        <v>0</v>
      </c>
      <c r="J45" s="83">
        <v>0</v>
      </c>
      <c r="K45" s="84">
        <f t="shared" si="6"/>
        <v>0</v>
      </c>
      <c r="M45" s="82">
        <f t="shared" si="2"/>
        <v>1886273</v>
      </c>
      <c r="N45" s="83">
        <f t="shared" si="3"/>
        <v>1350745</v>
      </c>
      <c r="O45" s="83">
        <f t="shared" si="4"/>
        <v>568731</v>
      </c>
      <c r="P45" s="84">
        <f t="shared" si="5"/>
        <v>3805749</v>
      </c>
    </row>
    <row r="46" spans="1:16" ht="13.5">
      <c r="A46" s="81" t="s">
        <v>54</v>
      </c>
      <c r="C46" s="82">
        <v>235197</v>
      </c>
      <c r="D46" s="83">
        <v>182541</v>
      </c>
      <c r="E46" s="83">
        <v>72611</v>
      </c>
      <c r="F46" s="84">
        <f t="shared" si="1"/>
        <v>490349</v>
      </c>
      <c r="H46" s="82">
        <v>0</v>
      </c>
      <c r="I46" s="83">
        <v>-2521</v>
      </c>
      <c r="J46" s="83">
        <v>2521</v>
      </c>
      <c r="K46" s="84">
        <f t="shared" si="6"/>
        <v>0</v>
      </c>
      <c r="M46" s="82">
        <f t="shared" si="2"/>
        <v>235197</v>
      </c>
      <c r="N46" s="83">
        <f t="shared" si="3"/>
        <v>180020</v>
      </c>
      <c r="O46" s="83">
        <f t="shared" si="4"/>
        <v>75132</v>
      </c>
      <c r="P46" s="84">
        <f t="shared" si="5"/>
        <v>490349</v>
      </c>
    </row>
    <row r="47" spans="1:16" ht="13.5">
      <c r="A47" s="81" t="s">
        <v>55</v>
      </c>
      <c r="C47" s="82">
        <v>215906</v>
      </c>
      <c r="D47" s="83">
        <v>240679</v>
      </c>
      <c r="E47" s="83">
        <v>79697</v>
      </c>
      <c r="F47" s="84">
        <f t="shared" si="1"/>
        <v>536282</v>
      </c>
      <c r="H47" s="82">
        <v>0</v>
      </c>
      <c r="I47" s="83">
        <v>-2962</v>
      </c>
      <c r="J47" s="83">
        <v>2962</v>
      </c>
      <c r="K47" s="84">
        <f t="shared" si="6"/>
        <v>0</v>
      </c>
      <c r="M47" s="82">
        <f t="shared" si="2"/>
        <v>215906</v>
      </c>
      <c r="N47" s="83">
        <f t="shared" si="3"/>
        <v>237717</v>
      </c>
      <c r="O47" s="83">
        <f t="shared" si="4"/>
        <v>82659</v>
      </c>
      <c r="P47" s="84">
        <f t="shared" si="5"/>
        <v>536282</v>
      </c>
    </row>
    <row r="48" spans="1:16" ht="13.5">
      <c r="A48" s="81" t="s">
        <v>56</v>
      </c>
      <c r="C48" s="82">
        <v>826702</v>
      </c>
      <c r="D48" s="83">
        <v>662912</v>
      </c>
      <c r="E48" s="83">
        <v>255477</v>
      </c>
      <c r="F48" s="84">
        <f t="shared" si="1"/>
        <v>1745091</v>
      </c>
      <c r="H48" s="82">
        <v>0</v>
      </c>
      <c r="I48" s="83">
        <v>-14386</v>
      </c>
      <c r="J48" s="83">
        <v>14386</v>
      </c>
      <c r="K48" s="84">
        <f t="shared" si="6"/>
        <v>0</v>
      </c>
      <c r="M48" s="82">
        <f t="shared" si="2"/>
        <v>826702</v>
      </c>
      <c r="N48" s="83">
        <f t="shared" si="3"/>
        <v>648526</v>
      </c>
      <c r="O48" s="83">
        <f t="shared" si="4"/>
        <v>269863</v>
      </c>
      <c r="P48" s="84">
        <f t="shared" si="5"/>
        <v>1745091</v>
      </c>
    </row>
    <row r="49" spans="1:16" ht="13.5">
      <c r="A49" s="81" t="s">
        <v>57</v>
      </c>
      <c r="C49" s="82">
        <v>277787</v>
      </c>
      <c r="D49" s="83">
        <v>404031</v>
      </c>
      <c r="E49" s="83">
        <v>119913</v>
      </c>
      <c r="F49" s="84">
        <f t="shared" si="1"/>
        <v>801731</v>
      </c>
      <c r="H49" s="82">
        <v>0</v>
      </c>
      <c r="I49" s="83">
        <v>-88079</v>
      </c>
      <c r="J49" s="83">
        <v>88079</v>
      </c>
      <c r="K49" s="84">
        <f t="shared" si="6"/>
        <v>0</v>
      </c>
      <c r="M49" s="82">
        <f t="shared" si="2"/>
        <v>277787</v>
      </c>
      <c r="N49" s="83">
        <f t="shared" si="3"/>
        <v>315952</v>
      </c>
      <c r="O49" s="83">
        <f t="shared" si="4"/>
        <v>207992</v>
      </c>
      <c r="P49" s="84">
        <f t="shared" si="5"/>
        <v>801731</v>
      </c>
    </row>
    <row r="50" spans="1:16" ht="13.5">
      <c r="A50" s="81" t="s">
        <v>58</v>
      </c>
      <c r="C50" s="82">
        <v>1718488</v>
      </c>
      <c r="D50" s="83">
        <v>1297546</v>
      </c>
      <c r="E50" s="83">
        <v>530650</v>
      </c>
      <c r="F50" s="84">
        <f t="shared" si="1"/>
        <v>3546684</v>
      </c>
      <c r="H50" s="82">
        <v>0</v>
      </c>
      <c r="I50" s="83">
        <v>-1838</v>
      </c>
      <c r="J50" s="83">
        <v>1838</v>
      </c>
      <c r="K50" s="84">
        <f t="shared" si="6"/>
        <v>0</v>
      </c>
      <c r="M50" s="82">
        <f t="shared" si="2"/>
        <v>1718488</v>
      </c>
      <c r="N50" s="83">
        <f t="shared" si="3"/>
        <v>1295708</v>
      </c>
      <c r="O50" s="83">
        <f t="shared" si="4"/>
        <v>532488</v>
      </c>
      <c r="P50" s="84">
        <f t="shared" si="5"/>
        <v>3546684</v>
      </c>
    </row>
    <row r="51" spans="1:16" ht="13.5">
      <c r="A51" s="81" t="s">
        <v>59</v>
      </c>
      <c r="C51" s="82">
        <v>262021</v>
      </c>
      <c r="D51" s="83">
        <v>239444</v>
      </c>
      <c r="E51" s="83">
        <v>87923</v>
      </c>
      <c r="F51" s="84">
        <f t="shared" si="1"/>
        <v>589388</v>
      </c>
      <c r="H51" s="82">
        <v>0</v>
      </c>
      <c r="I51" s="83">
        <v>-20624</v>
      </c>
      <c r="J51" s="83">
        <v>20624</v>
      </c>
      <c r="K51" s="84">
        <f t="shared" si="6"/>
        <v>0</v>
      </c>
      <c r="M51" s="82">
        <f t="shared" si="2"/>
        <v>262021</v>
      </c>
      <c r="N51" s="83">
        <f t="shared" si="3"/>
        <v>218820</v>
      </c>
      <c r="O51" s="83">
        <f t="shared" si="4"/>
        <v>108547</v>
      </c>
      <c r="P51" s="84">
        <f t="shared" si="5"/>
        <v>589388</v>
      </c>
    </row>
    <row r="52" spans="1:16" ht="13.5">
      <c r="A52" s="81" t="s">
        <v>60</v>
      </c>
      <c r="C52" s="82">
        <v>125338</v>
      </c>
      <c r="D52" s="83">
        <v>138367</v>
      </c>
      <c r="E52" s="83">
        <v>46516</v>
      </c>
      <c r="F52" s="84">
        <f t="shared" si="1"/>
        <v>310221</v>
      </c>
      <c r="H52" s="82">
        <v>0</v>
      </c>
      <c r="I52" s="83">
        <v>-16154</v>
      </c>
      <c r="J52" s="83">
        <v>16154</v>
      </c>
      <c r="K52" s="84">
        <f t="shared" si="6"/>
        <v>0</v>
      </c>
      <c r="M52" s="82">
        <f t="shared" si="2"/>
        <v>125338</v>
      </c>
      <c r="N52" s="83">
        <f t="shared" si="3"/>
        <v>122213</v>
      </c>
      <c r="O52" s="83">
        <f t="shared" si="4"/>
        <v>62670</v>
      </c>
      <c r="P52" s="84">
        <f t="shared" si="5"/>
        <v>310221</v>
      </c>
    </row>
    <row r="53" spans="1:16" ht="13.5">
      <c r="A53" s="81" t="s">
        <v>61</v>
      </c>
      <c r="C53" s="82">
        <v>6503</v>
      </c>
      <c r="D53" s="83">
        <v>4499</v>
      </c>
      <c r="E53" s="83">
        <v>1927</v>
      </c>
      <c r="F53" s="84">
        <f t="shared" si="1"/>
        <v>12929</v>
      </c>
      <c r="H53" s="82">
        <v>0</v>
      </c>
      <c r="I53" s="83">
        <v>0</v>
      </c>
      <c r="J53" s="83">
        <v>0</v>
      </c>
      <c r="K53" s="84">
        <f t="shared" si="6"/>
        <v>0</v>
      </c>
      <c r="M53" s="82">
        <f t="shared" si="2"/>
        <v>6503</v>
      </c>
      <c r="N53" s="83">
        <f t="shared" si="3"/>
        <v>4499</v>
      </c>
      <c r="O53" s="83">
        <f t="shared" si="4"/>
        <v>1927</v>
      </c>
      <c r="P53" s="84">
        <f t="shared" si="5"/>
        <v>12929</v>
      </c>
    </row>
    <row r="54" spans="1:16" ht="13.5">
      <c r="A54" s="81" t="s">
        <v>62</v>
      </c>
      <c r="C54" s="82">
        <v>46783</v>
      </c>
      <c r="D54" s="83">
        <v>35167</v>
      </c>
      <c r="E54" s="83">
        <v>14458</v>
      </c>
      <c r="F54" s="84">
        <f t="shared" si="1"/>
        <v>96408</v>
      </c>
      <c r="H54" s="82">
        <v>0</v>
      </c>
      <c r="I54" s="83">
        <v>-1578</v>
      </c>
      <c r="J54" s="83">
        <v>1578</v>
      </c>
      <c r="K54" s="84">
        <f t="shared" si="6"/>
        <v>0</v>
      </c>
      <c r="M54" s="82">
        <f t="shared" si="2"/>
        <v>46783</v>
      </c>
      <c r="N54" s="83">
        <f t="shared" si="3"/>
        <v>33589</v>
      </c>
      <c r="O54" s="83">
        <f t="shared" si="4"/>
        <v>16036</v>
      </c>
      <c r="P54" s="84">
        <f t="shared" si="5"/>
        <v>96408</v>
      </c>
    </row>
    <row r="55" spans="1:16" ht="13.5">
      <c r="A55" s="81" t="s">
        <v>63</v>
      </c>
      <c r="C55" s="82">
        <v>534221</v>
      </c>
      <c r="D55" s="83">
        <v>403251</v>
      </c>
      <c r="E55" s="83">
        <v>165437</v>
      </c>
      <c r="F55" s="84">
        <f t="shared" si="1"/>
        <v>1102909</v>
      </c>
      <c r="H55" s="82">
        <v>0</v>
      </c>
      <c r="I55" s="83">
        <v>0</v>
      </c>
      <c r="J55" s="83">
        <v>0</v>
      </c>
      <c r="K55" s="84">
        <f t="shared" si="6"/>
        <v>0</v>
      </c>
      <c r="M55" s="82">
        <f t="shared" si="2"/>
        <v>534221</v>
      </c>
      <c r="N55" s="83">
        <f t="shared" si="3"/>
        <v>403251</v>
      </c>
      <c r="O55" s="83">
        <f t="shared" si="4"/>
        <v>165437</v>
      </c>
      <c r="P55" s="84">
        <f t="shared" si="5"/>
        <v>1102909</v>
      </c>
    </row>
    <row r="56" spans="1:16" ht="13.5">
      <c r="A56" s="81" t="s">
        <v>64</v>
      </c>
      <c r="C56" s="82">
        <v>168483</v>
      </c>
      <c r="D56" s="83">
        <v>151096</v>
      </c>
      <c r="E56" s="83">
        <v>56237</v>
      </c>
      <c r="F56" s="84">
        <f t="shared" si="1"/>
        <v>375816</v>
      </c>
      <c r="H56" s="82">
        <v>0</v>
      </c>
      <c r="I56" s="83">
        <v>-4930</v>
      </c>
      <c r="J56" s="83">
        <v>4930</v>
      </c>
      <c r="K56" s="84">
        <f t="shared" si="6"/>
        <v>0</v>
      </c>
      <c r="M56" s="82">
        <f t="shared" si="2"/>
        <v>168483</v>
      </c>
      <c r="N56" s="83">
        <f t="shared" si="3"/>
        <v>146166</v>
      </c>
      <c r="O56" s="83">
        <f t="shared" si="4"/>
        <v>61167</v>
      </c>
      <c r="P56" s="84">
        <f t="shared" si="5"/>
        <v>375816</v>
      </c>
    </row>
    <row r="57" spans="1:16" ht="13.5">
      <c r="A57" s="81" t="s">
        <v>65</v>
      </c>
      <c r="C57" s="82">
        <v>256915</v>
      </c>
      <c r="D57" s="83">
        <v>179673</v>
      </c>
      <c r="E57" s="83">
        <v>77003</v>
      </c>
      <c r="F57" s="84">
        <f t="shared" si="1"/>
        <v>513591</v>
      </c>
      <c r="H57" s="82">
        <v>0</v>
      </c>
      <c r="I57" s="83">
        <v>0</v>
      </c>
      <c r="J57" s="83">
        <v>0</v>
      </c>
      <c r="K57" s="84">
        <f t="shared" si="6"/>
        <v>0</v>
      </c>
      <c r="M57" s="82">
        <f t="shared" si="2"/>
        <v>256915</v>
      </c>
      <c r="N57" s="83">
        <f t="shared" si="3"/>
        <v>179673</v>
      </c>
      <c r="O57" s="83">
        <f t="shared" si="4"/>
        <v>77003</v>
      </c>
      <c r="P57" s="84">
        <f t="shared" si="5"/>
        <v>513591</v>
      </c>
    </row>
    <row r="58" spans="1:16" ht="13.5">
      <c r="A58" s="81" t="s">
        <v>66</v>
      </c>
      <c r="C58" s="82">
        <v>41064</v>
      </c>
      <c r="D58" s="83">
        <v>31360</v>
      </c>
      <c r="E58" s="83">
        <v>12750</v>
      </c>
      <c r="F58" s="84">
        <f t="shared" si="1"/>
        <v>85174</v>
      </c>
      <c r="H58" s="82">
        <v>0</v>
      </c>
      <c r="I58" s="83">
        <v>0</v>
      </c>
      <c r="J58" s="83">
        <v>0</v>
      </c>
      <c r="K58" s="84">
        <f t="shared" si="6"/>
        <v>0</v>
      </c>
      <c r="M58" s="82">
        <f t="shared" si="2"/>
        <v>41064</v>
      </c>
      <c r="N58" s="83">
        <f t="shared" si="3"/>
        <v>31360</v>
      </c>
      <c r="O58" s="83">
        <f t="shared" si="4"/>
        <v>12750</v>
      </c>
      <c r="P58" s="84">
        <f t="shared" si="5"/>
        <v>85174</v>
      </c>
    </row>
    <row r="59" spans="1:16" ht="13.5">
      <c r="A59" s="81" t="s">
        <v>67</v>
      </c>
      <c r="C59" s="82">
        <v>42783</v>
      </c>
      <c r="D59" s="83">
        <v>29812</v>
      </c>
      <c r="E59" s="83">
        <v>12776</v>
      </c>
      <c r="F59" s="84">
        <f t="shared" si="1"/>
        <v>85371</v>
      </c>
      <c r="H59" s="82">
        <v>0</v>
      </c>
      <c r="I59" s="83">
        <v>0</v>
      </c>
      <c r="J59" s="83">
        <v>0</v>
      </c>
      <c r="K59" s="84">
        <f t="shared" si="6"/>
        <v>0</v>
      </c>
      <c r="M59" s="82">
        <f t="shared" si="2"/>
        <v>42783</v>
      </c>
      <c r="N59" s="83">
        <f t="shared" si="3"/>
        <v>29812</v>
      </c>
      <c r="O59" s="83">
        <f t="shared" si="4"/>
        <v>12776</v>
      </c>
      <c r="P59" s="84">
        <f t="shared" si="5"/>
        <v>85371</v>
      </c>
    </row>
    <row r="60" spans="1:16" ht="13.5">
      <c r="A60" s="81" t="s">
        <v>68</v>
      </c>
      <c r="C60" s="82">
        <v>8459</v>
      </c>
      <c r="D60" s="83">
        <v>6940</v>
      </c>
      <c r="E60" s="83">
        <v>2715</v>
      </c>
      <c r="F60" s="84">
        <f t="shared" si="1"/>
        <v>18114</v>
      </c>
      <c r="H60" s="82">
        <v>0</v>
      </c>
      <c r="I60" s="83">
        <v>0</v>
      </c>
      <c r="J60" s="83">
        <v>0</v>
      </c>
      <c r="K60" s="84">
        <f t="shared" si="6"/>
        <v>0</v>
      </c>
      <c r="M60" s="82">
        <f t="shared" si="2"/>
        <v>8459</v>
      </c>
      <c r="N60" s="83">
        <f t="shared" si="3"/>
        <v>6940</v>
      </c>
      <c r="O60" s="83">
        <f t="shared" si="4"/>
        <v>2715</v>
      </c>
      <c r="P60" s="84">
        <f t="shared" si="5"/>
        <v>18114</v>
      </c>
    </row>
    <row r="61" spans="1:16" ht="13.5">
      <c r="A61" s="81" t="s">
        <v>69</v>
      </c>
      <c r="C61" s="82">
        <v>392438</v>
      </c>
      <c r="D61" s="83">
        <v>306158</v>
      </c>
      <c r="E61" s="83">
        <v>122800</v>
      </c>
      <c r="F61" s="84">
        <f t="shared" si="1"/>
        <v>821396</v>
      </c>
      <c r="H61" s="82">
        <v>0</v>
      </c>
      <c r="I61" s="83">
        <v>-22650</v>
      </c>
      <c r="J61" s="83">
        <v>22650</v>
      </c>
      <c r="K61" s="84">
        <f t="shared" si="6"/>
        <v>0</v>
      </c>
      <c r="M61" s="82">
        <f t="shared" si="2"/>
        <v>392438</v>
      </c>
      <c r="N61" s="83">
        <f t="shared" si="3"/>
        <v>283508</v>
      </c>
      <c r="O61" s="83">
        <f t="shared" si="4"/>
        <v>145450</v>
      </c>
      <c r="P61" s="84">
        <f t="shared" si="5"/>
        <v>821396</v>
      </c>
    </row>
    <row r="62" spans="1:16" ht="13.5">
      <c r="A62" s="81" t="s">
        <v>70</v>
      </c>
      <c r="C62" s="82">
        <v>36718</v>
      </c>
      <c r="D62" s="83">
        <v>27642</v>
      </c>
      <c r="E62" s="83">
        <v>11345</v>
      </c>
      <c r="F62" s="84">
        <f t="shared" si="1"/>
        <v>75705</v>
      </c>
      <c r="H62" s="82">
        <v>0</v>
      </c>
      <c r="I62" s="83">
        <v>0</v>
      </c>
      <c r="J62" s="83">
        <v>0</v>
      </c>
      <c r="K62" s="84">
        <f t="shared" si="6"/>
        <v>0</v>
      </c>
      <c r="M62" s="82">
        <f t="shared" si="2"/>
        <v>36718</v>
      </c>
      <c r="N62" s="83">
        <f t="shared" si="3"/>
        <v>27642</v>
      </c>
      <c r="O62" s="83">
        <f t="shared" si="4"/>
        <v>11345</v>
      </c>
      <c r="P62" s="84">
        <f t="shared" si="5"/>
        <v>75705</v>
      </c>
    </row>
    <row r="63" spans="1:16" ht="13.5">
      <c r="A63" s="81" t="s">
        <v>71</v>
      </c>
      <c r="C63" s="82">
        <v>552306</v>
      </c>
      <c r="D63" s="83">
        <v>426318</v>
      </c>
      <c r="E63" s="83">
        <v>173518</v>
      </c>
      <c r="F63" s="84">
        <f t="shared" si="1"/>
        <v>1152142</v>
      </c>
      <c r="H63" s="82">
        <v>0</v>
      </c>
      <c r="I63" s="83">
        <v>0</v>
      </c>
      <c r="J63" s="83">
        <v>0</v>
      </c>
      <c r="K63" s="84">
        <f t="shared" si="6"/>
        <v>0</v>
      </c>
      <c r="M63" s="82">
        <f t="shared" si="2"/>
        <v>552306</v>
      </c>
      <c r="N63" s="83">
        <f t="shared" si="3"/>
        <v>426318</v>
      </c>
      <c r="O63" s="83">
        <f t="shared" si="4"/>
        <v>173518</v>
      </c>
      <c r="P63" s="84">
        <f t="shared" si="5"/>
        <v>1152142</v>
      </c>
    </row>
    <row r="64" spans="1:16" ht="13.5">
      <c r="A64" s="81" t="s">
        <v>72</v>
      </c>
      <c r="C64" s="82">
        <v>210009</v>
      </c>
      <c r="D64" s="83">
        <v>166013</v>
      </c>
      <c r="E64" s="83">
        <v>66030</v>
      </c>
      <c r="F64" s="84">
        <f t="shared" si="1"/>
        <v>442052</v>
      </c>
      <c r="H64" s="82">
        <v>0</v>
      </c>
      <c r="I64" s="83">
        <v>0</v>
      </c>
      <c r="J64" s="83">
        <v>0</v>
      </c>
      <c r="K64" s="84">
        <f t="shared" si="6"/>
        <v>0</v>
      </c>
      <c r="M64" s="82">
        <f t="shared" si="2"/>
        <v>210009</v>
      </c>
      <c r="N64" s="83">
        <f t="shared" si="3"/>
        <v>166013</v>
      </c>
      <c r="O64" s="83">
        <f t="shared" si="4"/>
        <v>66030</v>
      </c>
      <c r="P64" s="84">
        <f t="shared" si="5"/>
        <v>442052</v>
      </c>
    </row>
    <row r="65" spans="1:16" ht="13.5">
      <c r="A65" s="81" t="s">
        <v>73</v>
      </c>
      <c r="C65" s="82">
        <v>62399</v>
      </c>
      <c r="D65" s="83">
        <v>46673</v>
      </c>
      <c r="E65" s="83">
        <v>19131</v>
      </c>
      <c r="F65" s="84">
        <f t="shared" si="1"/>
        <v>128203</v>
      </c>
      <c r="H65" s="82">
        <v>0</v>
      </c>
      <c r="I65" s="83">
        <v>0</v>
      </c>
      <c r="J65" s="83">
        <v>0</v>
      </c>
      <c r="K65" s="84">
        <f t="shared" si="6"/>
        <v>0</v>
      </c>
      <c r="M65" s="82">
        <f t="shared" si="2"/>
        <v>62399</v>
      </c>
      <c r="N65" s="83">
        <f t="shared" si="3"/>
        <v>46673</v>
      </c>
      <c r="O65" s="83">
        <f t="shared" si="4"/>
        <v>19131</v>
      </c>
      <c r="P65" s="84">
        <f t="shared" si="5"/>
        <v>128203</v>
      </c>
    </row>
    <row r="66" spans="1:16" ht="13.5">
      <c r="A66" s="81"/>
      <c r="C66" s="82"/>
      <c r="D66" s="83"/>
      <c r="E66" s="83"/>
      <c r="F66" s="84"/>
      <c r="H66" s="82"/>
      <c r="I66" s="83"/>
      <c r="J66" s="83"/>
      <c r="K66" s="84"/>
      <c r="M66" s="82"/>
      <c r="N66" s="83"/>
      <c r="O66" s="83"/>
      <c r="P66" s="84"/>
    </row>
    <row r="67" spans="1:16" ht="14.25" thickBot="1">
      <c r="A67" s="85" t="s">
        <v>74</v>
      </c>
      <c r="C67" s="86">
        <f>SUM(C8:C65)</f>
        <v>36589739</v>
      </c>
      <c r="D67" s="87">
        <f>SUM(D8:D65)</f>
        <v>29987844</v>
      </c>
      <c r="E67" s="87">
        <f>SUM(E8:E65)</f>
        <v>11692884</v>
      </c>
      <c r="F67" s="88">
        <f>SUM(F8:F65)</f>
        <v>78270467</v>
      </c>
      <c r="H67" s="86">
        <f>SUM(H8:H65)</f>
        <v>0</v>
      </c>
      <c r="I67" s="87">
        <f>SUM(I8:I65)</f>
        <v>-338180</v>
      </c>
      <c r="J67" s="87">
        <f>SUM(J8:J65)</f>
        <v>338180</v>
      </c>
      <c r="K67" s="88">
        <f>SUM(K8:K65)</f>
        <v>0</v>
      </c>
      <c r="M67" s="86">
        <f>SUM(M8:M65)</f>
        <v>36589739</v>
      </c>
      <c r="N67" s="87">
        <f>SUM(N8:N65)</f>
        <v>29649664</v>
      </c>
      <c r="O67" s="87">
        <f>SUM(O8:O65)</f>
        <v>12031064</v>
      </c>
      <c r="P67" s="88">
        <f>SUM(P8:P65)</f>
        <v>78270467</v>
      </c>
    </row>
    <row r="69" spans="1:4" ht="13.5">
      <c r="A69" s="89" t="s">
        <v>1</v>
      </c>
      <c r="C69" s="89"/>
      <c r="D69" s="64"/>
    </row>
    <row r="70" spans="1:5" ht="13.5">
      <c r="A70" s="90">
        <v>223</v>
      </c>
      <c r="C70" s="90" t="s">
        <v>5</v>
      </c>
      <c r="D70" s="64" t="s">
        <v>6</v>
      </c>
      <c r="E70" s="90"/>
    </row>
    <row r="71" spans="1:5" ht="13.5">
      <c r="A71" s="90" t="s">
        <v>11</v>
      </c>
      <c r="C71" s="90" t="s">
        <v>12</v>
      </c>
      <c r="D71" s="64" t="s">
        <v>13</v>
      </c>
      <c r="E71" s="90"/>
    </row>
    <row r="72" spans="1:5" ht="13.5">
      <c r="A72" s="90">
        <v>345</v>
      </c>
      <c r="C72" s="90" t="s">
        <v>2</v>
      </c>
      <c r="D72" s="64" t="s">
        <v>14</v>
      </c>
      <c r="E72" s="90"/>
    </row>
    <row r="73" spans="1:5" ht="13.5">
      <c r="A73" s="90">
        <v>345</v>
      </c>
      <c r="C73" s="90" t="s">
        <v>3</v>
      </c>
      <c r="D73" s="64" t="s">
        <v>4</v>
      </c>
      <c r="E73" s="90"/>
    </row>
    <row r="74" spans="1:5" ht="13.5">
      <c r="A74" s="90">
        <v>199</v>
      </c>
      <c r="C74" s="91" t="s">
        <v>99</v>
      </c>
      <c r="D74" s="63" t="s">
        <v>97</v>
      </c>
      <c r="E74" s="91"/>
    </row>
    <row r="76" ht="13.5">
      <c r="A76" s="92" t="s">
        <v>15</v>
      </c>
    </row>
    <row r="77" spans="1:5" ht="13.5">
      <c r="A77" s="90" t="s">
        <v>7</v>
      </c>
      <c r="C77" s="90" t="s">
        <v>8</v>
      </c>
      <c r="D77" s="64" t="s">
        <v>9</v>
      </c>
      <c r="E77" s="90"/>
    </row>
    <row r="78" spans="1:5" ht="13.5">
      <c r="A78" s="90">
        <v>230</v>
      </c>
      <c r="C78" s="90" t="s">
        <v>10</v>
      </c>
      <c r="D78" s="64" t="s">
        <v>4</v>
      </c>
      <c r="E78" s="90"/>
    </row>
  </sheetData>
  <sheetProtection/>
  <mergeCells count="6">
    <mergeCell ref="M4:P4"/>
    <mergeCell ref="M5:P5"/>
    <mergeCell ref="C4:F4"/>
    <mergeCell ref="C5:F5"/>
    <mergeCell ref="H4:K4"/>
    <mergeCell ref="H5:K5"/>
  </mergeCells>
  <printOptions horizontalCentered="1"/>
  <pageMargins left="0" right="0" top="0.5" bottom="0.35" header="0.25" footer="0"/>
  <pageSetup horizontalDpi="600" verticalDpi="600" orientation="landscape" scale="64" r:id="rId1"/>
  <headerFooter alignWithMargins="0">
    <oddHeader>&amp;RPAGE &amp;P OF &amp;N</oddHeader>
    <oddFooter>&amp;L&amp;Z&amp;F&amp;A&amp;R&amp;D  &amp;T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2010-03-23T20:17:54Z</cp:lastPrinted>
  <dcterms:created xsi:type="dcterms:W3CDTF">2008-03-14T16:19:07Z</dcterms:created>
  <dcterms:modified xsi:type="dcterms:W3CDTF">2010-08-18T20:25:37Z</dcterms:modified>
  <cp:category/>
  <cp:version/>
  <cp:contentType/>
  <cp:contentStatus/>
</cp:coreProperties>
</file>