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05" windowWidth="15120" windowHeight="8520" tabRatio="821" activeTab="0"/>
  </bookViews>
  <sheets>
    <sheet name="FS ADMIN GROWTH CALC" sheetId="1" r:id="rId1"/>
    <sheet name="FS ADMIN Expenditures" sheetId="2" r:id="rId2"/>
    <sheet name="Methodology" sheetId="3" r:id="rId3"/>
  </sheets>
  <definedNames>
    <definedName name="_xlnm.Print_Titles" localSheetId="1">'FS ADMIN Expenditures'!$A:$B</definedName>
    <definedName name="_xlnm.Print_Titles" localSheetId="0">'FS ADMIN GROWTH CALC'!$A:$B</definedName>
  </definedNames>
  <calcPr fullCalcOnLoad="1"/>
</workbook>
</file>

<file path=xl/sharedStrings.xml><?xml version="1.0" encoding="utf-8"?>
<sst xmlns="http://schemas.openxmlformats.org/spreadsheetml/2006/main" count="275" uniqueCount="129">
  <si>
    <t>ALAMEDA</t>
  </si>
  <si>
    <t>ALPINE</t>
  </si>
  <si>
    <t>AMADOR</t>
  </si>
  <si>
    <t>BUTTE</t>
  </si>
  <si>
    <t>CALAVERAS</t>
  </si>
  <si>
    <t>COLUSA</t>
  </si>
  <si>
    <t>CONTRA COSTA</t>
  </si>
  <si>
    <t>DEL NORTE</t>
  </si>
  <si>
    <t>EL DORADO</t>
  </si>
  <si>
    <t>FRESNO</t>
  </si>
  <si>
    <t>GLENN</t>
  </si>
  <si>
    <t>HUMBOLDT</t>
  </si>
  <si>
    <t>IMPERIAL</t>
  </si>
  <si>
    <t>INYO</t>
  </si>
  <si>
    <t>KERN</t>
  </si>
  <si>
    <t>KINGS</t>
  </si>
  <si>
    <t>LAKE</t>
  </si>
  <si>
    <t>LASSEN</t>
  </si>
  <si>
    <t>LOS ANGELES</t>
  </si>
  <si>
    <t>MADERA</t>
  </si>
  <si>
    <t>MARIN</t>
  </si>
  <si>
    <t>MARIPOSA</t>
  </si>
  <si>
    <t>MENDOCINO</t>
  </si>
  <si>
    <t>MERCED</t>
  </si>
  <si>
    <t>MODOC</t>
  </si>
  <si>
    <t>MONO</t>
  </si>
  <si>
    <t>MONTEREY</t>
  </si>
  <si>
    <t>NAPA</t>
  </si>
  <si>
    <t>NEVADA</t>
  </si>
  <si>
    <t>ORANGE</t>
  </si>
  <si>
    <t>PLACER</t>
  </si>
  <si>
    <t>PLUMAS</t>
  </si>
  <si>
    <t>RIVERSIDE</t>
  </si>
  <si>
    <t>SACRAMENTO</t>
  </si>
  <si>
    <t>SAN BENITO</t>
  </si>
  <si>
    <t>SAN BERNARDINO</t>
  </si>
  <si>
    <t>SAN DIEGO</t>
  </si>
  <si>
    <t>SAN FRANCISCO</t>
  </si>
  <si>
    <t>SAN JOAQUIN</t>
  </si>
  <si>
    <t>SAN LUIS OBISPO</t>
  </si>
  <si>
    <t>SAN MATEO</t>
  </si>
  <si>
    <t>SANTA BARBARA</t>
  </si>
  <si>
    <t>SANTA CLARA</t>
  </si>
  <si>
    <t>SANTA CRUZ</t>
  </si>
  <si>
    <t>SHASTA</t>
  </si>
  <si>
    <t>SIERRA</t>
  </si>
  <si>
    <t>SISKIYOU</t>
  </si>
  <si>
    <t>SOLANO</t>
  </si>
  <si>
    <t>SONOMA</t>
  </si>
  <si>
    <t>STANSLAUS</t>
  </si>
  <si>
    <t>SUTTER</t>
  </si>
  <si>
    <t>TEHAMA</t>
  </si>
  <si>
    <t>TRINITY</t>
  </si>
  <si>
    <t>TULARE</t>
  </si>
  <si>
    <t>TUOLUMNE</t>
  </si>
  <si>
    <t>VENTURA</t>
  </si>
  <si>
    <t>YOLO</t>
  </si>
  <si>
    <t>YUBA</t>
  </si>
  <si>
    <t>TOTAL</t>
  </si>
  <si>
    <t>COUNTIES</t>
  </si>
  <si>
    <t>FEDERAL</t>
  </si>
  <si>
    <t>STATE</t>
  </si>
  <si>
    <t>COUNTY</t>
  </si>
  <si>
    <t>Food Stamps Administration - - Prg Codes used from County Expense Claim</t>
  </si>
  <si>
    <t>(50/35/15)</t>
  </si>
  <si>
    <t>Only Prg Cost (50/35/15)</t>
  </si>
  <si>
    <t>(50/50/0)</t>
  </si>
  <si>
    <t>(50/0/50)</t>
  </si>
  <si>
    <t>(0/100/0)</t>
  </si>
  <si>
    <t>Overmatch of 343</t>
  </si>
  <si>
    <t>(50/42.5/7.5)</t>
  </si>
  <si>
    <t>Net Growth /</t>
  </si>
  <si>
    <t>Post-Realign.</t>
  </si>
  <si>
    <t>Reduction</t>
  </si>
  <si>
    <t>Due to Realign</t>
  </si>
  <si>
    <t>Non-Fed</t>
  </si>
  <si>
    <t>Staff Dev.</t>
  </si>
  <si>
    <t>St and Co Share</t>
  </si>
  <si>
    <t>Growth/Reduction</t>
  </si>
  <si>
    <t>Co Growth/Reduction</t>
  </si>
  <si>
    <t>State Share</t>
  </si>
  <si>
    <t>(St Growth/70%)</t>
  </si>
  <si>
    <t>(30%-50% = -20%)</t>
  </si>
  <si>
    <t>(20%)</t>
  </si>
  <si>
    <t xml:space="preserve"> Due to Realign</t>
  </si>
  <si>
    <t>DIFFERENCES</t>
  </si>
  <si>
    <t>FS Admin. &amp;</t>
  </si>
  <si>
    <t>FS ADMIN</t>
  </si>
  <si>
    <t>Non-Fed County %</t>
  </si>
  <si>
    <t>Federal costs and NO County Share costs need to be excluded from Realignment Calculation</t>
  </si>
  <si>
    <t xml:space="preserve">  </t>
  </si>
  <si>
    <t>FS ADMIN EXPENDITURES</t>
  </si>
  <si>
    <t>Excl CFAP</t>
  </si>
  <si>
    <t>FY 07/08 Expend.</t>
  </si>
  <si>
    <t>FY 08-09</t>
  </si>
  <si>
    <t>FY 08/09 FOOD STAMPS ADMIN EXPENDITURES</t>
  </si>
  <si>
    <t>FY 08-09 - CODE 284</t>
  </si>
  <si>
    <t>FY 08-09 TOTAL</t>
  </si>
  <si>
    <t>FY 09-10 FS ADMIN GROWTH CALCULATION</t>
  </si>
  <si>
    <t>FY 08/09 Expend.</t>
  </si>
  <si>
    <t>FY 09-10</t>
  </si>
  <si>
    <t>NAFS Realignment Methodology</t>
  </si>
  <si>
    <t>1.  Open Foxpro and pull expenditures for the PCA codes listed on the FS ADMIN Expenditures tab</t>
  </si>
  <si>
    <t>Once the expenditures are pulled, create an expenditure file in the Realignment Folder Foodstamps Folder</t>
  </si>
  <si>
    <t>Also past expenditures into column C, D, and E</t>
  </si>
  <si>
    <t>Do the same for SUO PCA 284 expenditures</t>
  </si>
  <si>
    <t>2.  Update the dates in both tabs</t>
  </si>
  <si>
    <t xml:space="preserve">3.  In the FS Admin Growth Calc tab update tab D (FS Admin &amp; Staff Dev FY 08/09 Expend State Share) </t>
  </si>
  <si>
    <t>based on the previous years Foodstamps Realignment File</t>
  </si>
  <si>
    <t>4.  In the FS Admind Growth Calc tab update tab K (FY 08/09 FS Admin Co Growth/Reduction Due to Realign)</t>
  </si>
  <si>
    <r>
      <t>FS ADMIN EXPENDITURES</t>
    </r>
    <r>
      <rPr>
        <i/>
        <sz val="10"/>
        <color indexed="8"/>
        <rFont val="Franklin Gothic Book"/>
        <family val="2"/>
      </rPr>
      <t xml:space="preserve"> (Run 03/08/10)</t>
    </r>
  </si>
  <si>
    <r>
      <t>FS ADMIN OVERMATCH EXPEND</t>
    </r>
    <r>
      <rPr>
        <i/>
        <sz val="10"/>
        <color indexed="8"/>
        <rFont val="Franklin Gothic Book"/>
        <family val="2"/>
      </rPr>
      <t xml:space="preserve"> (Run 02/22/10)</t>
    </r>
  </si>
  <si>
    <r>
      <t>FS Issuance &amp; EBT Project (A 9/92) -</t>
    </r>
    <r>
      <rPr>
        <i/>
        <sz val="10"/>
        <rFont val="Franklin Gothic Book"/>
        <family val="2"/>
      </rPr>
      <t xml:space="preserve"> Incl in NAFS Ltr</t>
    </r>
  </si>
  <si>
    <r>
      <t xml:space="preserve">FSOLIS </t>
    </r>
    <r>
      <rPr>
        <i/>
        <sz val="10"/>
        <rFont val="Franklin Gothic Book"/>
        <family val="2"/>
      </rPr>
      <t>- Incl in NAFS Ltr</t>
    </r>
  </si>
  <si>
    <r>
      <t>SAVE Program-MAFS (A 9/92) -</t>
    </r>
    <r>
      <rPr>
        <i/>
        <sz val="10"/>
        <rFont val="Franklin Gothic Book"/>
        <family val="2"/>
      </rPr>
      <t xml:space="preserve"> Incl in NAFS Ltr</t>
    </r>
  </si>
  <si>
    <r>
      <t>SUO</t>
    </r>
    <r>
      <rPr>
        <sz val="10"/>
        <rFont val="Franklin Gothic Book"/>
        <family val="2"/>
      </rPr>
      <t xml:space="preserve"> - NAFS -</t>
    </r>
    <r>
      <rPr>
        <i/>
        <sz val="10"/>
        <rFont val="Franklin Gothic Book"/>
        <family val="2"/>
      </rPr>
      <t xml:space="preserve"> Incl in NAFS Ltr</t>
    </r>
  </si>
  <si>
    <r>
      <t>NAFS-Fraud -</t>
    </r>
    <r>
      <rPr>
        <i/>
        <sz val="10"/>
        <rFont val="Franklin Gothic Book"/>
        <family val="2"/>
      </rPr>
      <t xml:space="preserve"> Incl in NAFS Ltr</t>
    </r>
  </si>
  <si>
    <r>
      <t>PA Food Stamp Fraud (A 9/94) -</t>
    </r>
    <r>
      <rPr>
        <b/>
        <i/>
        <sz val="10"/>
        <rFont val="Franklin Gothic Book"/>
        <family val="2"/>
      </rPr>
      <t xml:space="preserve"> Not Incl in NAFS Ltr</t>
    </r>
  </si>
  <si>
    <r>
      <t xml:space="preserve">NAFS Eligibility (A 3/98) - </t>
    </r>
    <r>
      <rPr>
        <i/>
        <sz val="10"/>
        <rFont val="Franklin Gothic Book"/>
        <family val="2"/>
      </rPr>
      <t>Incl in NAFS Ltr</t>
    </r>
  </si>
  <si>
    <r>
      <t>NAFS Program Integrity (A 3/98) -</t>
    </r>
    <r>
      <rPr>
        <i/>
        <sz val="10"/>
        <rFont val="Franklin Gothic Book"/>
        <family val="2"/>
      </rPr>
      <t xml:space="preserve"> Incl in NAFS Ltr</t>
    </r>
  </si>
  <si>
    <r>
      <t xml:space="preserve">NAFS Quality Control (A 3/98) - </t>
    </r>
    <r>
      <rPr>
        <i/>
        <sz val="10"/>
        <rFont val="Franklin Gothic Book"/>
        <family val="2"/>
      </rPr>
      <t>Incl in NAFS Ltr</t>
    </r>
  </si>
  <si>
    <r>
      <t>NAFS - Jail Match (A 9/97) -</t>
    </r>
    <r>
      <rPr>
        <i/>
        <sz val="10"/>
        <rFont val="Franklin Gothic Book"/>
        <family val="2"/>
      </rPr>
      <t xml:space="preserve"> Incl in NAFS Ltr</t>
    </r>
  </si>
  <si>
    <r>
      <t>Fraud NAFS AFIRM - LA County (A 9/96) -</t>
    </r>
    <r>
      <rPr>
        <i/>
        <sz val="10"/>
        <rFont val="Franklin Gothic Book"/>
        <family val="2"/>
      </rPr>
      <t xml:space="preserve"> Incl in NAFS Ltr</t>
    </r>
  </si>
  <si>
    <r>
      <t xml:space="preserve">Fraud NAFS AFIRM - LA County (A 9/96) - </t>
    </r>
    <r>
      <rPr>
        <i/>
        <sz val="10"/>
        <rFont val="Franklin Gothic Book"/>
        <family val="2"/>
      </rPr>
      <t>Incl in NAFS Ltr</t>
    </r>
  </si>
  <si>
    <r>
      <t xml:space="preserve">NAFS - IEVS (A 9/93) - </t>
    </r>
    <r>
      <rPr>
        <i/>
        <sz val="10"/>
        <rFont val="Franklin Gothic Book"/>
        <family val="2"/>
      </rPr>
      <t>Incl in NAFS Ltr</t>
    </r>
  </si>
  <si>
    <r>
      <t>EFD/P - NAFS (A 12/91) -</t>
    </r>
    <r>
      <rPr>
        <i/>
        <sz val="10"/>
        <rFont val="Franklin Gothic Book"/>
        <family val="2"/>
      </rPr>
      <t xml:space="preserve"> Incl in NAFS Ltr</t>
    </r>
  </si>
  <si>
    <r>
      <t>EFD/P - NAFS - WFI (A 12/91) -</t>
    </r>
    <r>
      <rPr>
        <i/>
        <sz val="10"/>
        <rFont val="Franklin Gothic Book"/>
        <family val="2"/>
      </rPr>
      <t xml:space="preserve"> Incl in NAFS Ltr</t>
    </r>
  </si>
  <si>
    <r>
      <t>CFAP-Families (A 9/97) -</t>
    </r>
    <r>
      <rPr>
        <i/>
        <sz val="10"/>
        <rFont val="Franklin Gothic Book"/>
        <family val="2"/>
      </rPr>
      <t xml:space="preserve"> Incl in NAFS Ltr</t>
    </r>
  </si>
  <si>
    <r>
      <t>CFAP-singles (A 9/97) -</t>
    </r>
    <r>
      <rPr>
        <i/>
        <sz val="10"/>
        <rFont val="Franklin Gothic Book"/>
        <family val="2"/>
      </rPr>
      <t xml:space="preserve"> Incl in NAFS Ltr</t>
    </r>
  </si>
</sst>
</file>

<file path=xl/styles.xml><?xml version="1.0" encoding="utf-8"?>
<styleSheet xmlns="http://schemas.openxmlformats.org/spreadsheetml/2006/main">
  <numFmts count="9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&quot;$&quot;* #,##0_);_(&quot;$&quot;* \(#,##0\);_(&quot;$&quot;* &quot;-&quot;??_);_(@_)"/>
  </numFmts>
  <fonts count="30">
    <font>
      <sz val="10"/>
      <color indexed="8"/>
      <name val="Arial"/>
      <family val="2"/>
    </font>
    <font>
      <sz val="11"/>
      <color indexed="8"/>
      <name val="Calibri"/>
      <family val="2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b/>
      <sz val="12"/>
      <name val="Franklin Gothic Book"/>
      <family val="2"/>
    </font>
    <font>
      <sz val="10"/>
      <color indexed="8"/>
      <name val="Franklin Gothic Book"/>
      <family val="2"/>
    </font>
    <font>
      <sz val="10"/>
      <name val="Franklin Gothic Book"/>
      <family val="2"/>
    </font>
    <font>
      <i/>
      <sz val="10"/>
      <name val="Franklin Gothic Book"/>
      <family val="2"/>
    </font>
    <font>
      <b/>
      <sz val="10"/>
      <name val="Franklin Gothic Book"/>
      <family val="2"/>
    </font>
    <font>
      <sz val="10"/>
      <color indexed="12"/>
      <name val="Franklin Gothic Book"/>
      <family val="2"/>
    </font>
    <font>
      <b/>
      <sz val="10"/>
      <color indexed="8"/>
      <name val="Franklin Gothic Book"/>
      <family val="2"/>
    </font>
    <font>
      <b/>
      <sz val="12"/>
      <color indexed="8"/>
      <name val="Franklin Gothic Book"/>
      <family val="2"/>
    </font>
    <font>
      <i/>
      <sz val="10"/>
      <color indexed="8"/>
      <name val="Franklin Gothic Book"/>
      <family val="2"/>
    </font>
    <font>
      <b/>
      <u val="single"/>
      <sz val="10"/>
      <name val="Franklin Gothic Book"/>
      <family val="2"/>
    </font>
    <font>
      <b/>
      <i/>
      <sz val="10"/>
      <name val="Franklin Gothic Book"/>
      <family val="2"/>
    </font>
    <font>
      <i/>
      <u val="single"/>
      <sz val="10"/>
      <name val="Franklin Gothic Book"/>
      <family val="2"/>
    </font>
  </fonts>
  <fills count="2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</fills>
  <borders count="27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>
        <color indexed="63"/>
      </left>
      <right>
        <color indexed="63"/>
      </right>
      <top>
        <color indexed="63"/>
      </top>
      <bottom style="thick">
        <color indexed="62"/>
      </bottom>
    </border>
    <border>
      <left>
        <color indexed="63"/>
      </left>
      <right>
        <color indexed="63"/>
      </right>
      <top>
        <color indexed="63"/>
      </top>
      <bottom style="thick">
        <color indexed="22"/>
      </bottom>
    </border>
    <border>
      <left>
        <color indexed="63"/>
      </left>
      <right>
        <color indexed="63"/>
      </right>
      <top>
        <color indexed="63"/>
      </top>
      <bottom style="medium">
        <color indexed="30"/>
      </bottom>
    </border>
    <border>
      <left>
        <color indexed="63"/>
      </left>
      <right>
        <color indexed="63"/>
      </right>
      <top>
        <color indexed="63"/>
      </top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>
        <color indexed="63"/>
      </left>
      <right>
        <color indexed="63"/>
      </right>
      <top style="thin">
        <color indexed="62"/>
      </top>
      <bottom style="double">
        <color indexed="62"/>
      </bottom>
    </border>
    <border>
      <left style="medium"/>
      <right style="medium"/>
      <top style="medium"/>
      <bottom/>
    </border>
    <border>
      <left style="medium"/>
      <right/>
      <top/>
      <bottom/>
    </border>
    <border>
      <left/>
      <right style="thin"/>
      <top style="medium"/>
      <bottom/>
    </border>
    <border>
      <left style="thin"/>
      <right style="medium"/>
      <top style="medium"/>
      <bottom/>
    </border>
    <border>
      <left style="medium"/>
      <right/>
      <top style="medium"/>
      <bottom/>
    </border>
    <border>
      <left style="medium"/>
      <right style="medium"/>
      <top/>
      <bottom/>
    </border>
    <border>
      <left/>
      <right style="thin"/>
      <top/>
      <bottom/>
    </border>
    <border>
      <left style="thin"/>
      <right style="medium"/>
      <top/>
      <bottom/>
    </border>
    <border>
      <left style="medium"/>
      <right style="medium"/>
      <top/>
      <bottom style="medium"/>
    </border>
    <border>
      <left/>
      <right style="thin"/>
      <top/>
      <bottom style="medium"/>
    </border>
    <border>
      <left style="thin"/>
      <right style="thin"/>
      <top/>
      <bottom style="medium"/>
    </border>
    <border>
      <left style="medium"/>
      <right/>
      <top/>
      <bottom style="medium"/>
    </border>
    <border>
      <left/>
      <right style="medium"/>
      <top style="medium"/>
      <bottom/>
    </border>
    <border>
      <left/>
      <right style="medium"/>
      <top/>
      <bottom/>
    </border>
    <border>
      <left/>
      <right style="medium"/>
      <top/>
      <bottom style="medium"/>
    </border>
    <border>
      <left/>
      <right/>
      <top style="medium"/>
      <bottom/>
    </border>
    <border>
      <left/>
      <right/>
      <top/>
      <bottom style="medium"/>
    </border>
  </borders>
  <cellStyleXfs count="61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7" fillId="12" borderId="0" applyNumberFormat="0" applyBorder="0" applyAlignment="0" applyProtection="0"/>
    <xf numFmtId="0" fontId="17" fillId="9" borderId="0" applyNumberFormat="0" applyBorder="0" applyAlignment="0" applyProtection="0"/>
    <xf numFmtId="0" fontId="17" fillId="10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5" borderId="0" applyNumberFormat="0" applyBorder="0" applyAlignment="0" applyProtection="0"/>
    <xf numFmtId="0" fontId="17" fillId="16" borderId="0" applyNumberFormat="0" applyBorder="0" applyAlignment="0" applyProtection="0"/>
    <xf numFmtId="0" fontId="17" fillId="17" borderId="0" applyNumberFormat="0" applyBorder="0" applyAlignment="0" applyProtection="0"/>
    <xf numFmtId="0" fontId="17" fillId="18" borderId="0" applyNumberFormat="0" applyBorder="0" applyAlignment="0" applyProtection="0"/>
    <xf numFmtId="0" fontId="17" fillId="13" borderId="0" applyNumberFormat="0" applyBorder="0" applyAlignment="0" applyProtection="0"/>
    <xf numFmtId="0" fontId="17" fillId="14" borderId="0" applyNumberFormat="0" applyBorder="0" applyAlignment="0" applyProtection="0"/>
    <xf numFmtId="0" fontId="17" fillId="19" borderId="0" applyNumberFormat="0" applyBorder="0" applyAlignment="0" applyProtection="0"/>
    <xf numFmtId="0" fontId="7" fillId="3" borderId="0" applyNumberFormat="0" applyBorder="0" applyAlignment="0" applyProtection="0"/>
    <xf numFmtId="0" fontId="11" fillId="20" borderId="1" applyNumberFormat="0" applyAlignment="0" applyProtection="0"/>
    <xf numFmtId="0" fontId="13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15" fillId="0" borderId="0" applyNumberFormat="0" applyFill="0" applyBorder="0" applyAlignment="0" applyProtection="0"/>
    <xf numFmtId="0" fontId="6" fillId="4" borderId="0" applyNumberFormat="0" applyBorder="0" applyAlignment="0" applyProtection="0"/>
    <xf numFmtId="0" fontId="3" fillId="0" borderId="3" applyNumberFormat="0" applyFill="0" applyAlignment="0" applyProtection="0"/>
    <xf numFmtId="0" fontId="4" fillId="0" borderId="4" applyNumberFormat="0" applyFill="0" applyAlignment="0" applyProtection="0"/>
    <xf numFmtId="0" fontId="5" fillId="0" borderId="5" applyNumberFormat="0" applyFill="0" applyAlignment="0" applyProtection="0"/>
    <xf numFmtId="0" fontId="5" fillId="0" borderId="0" applyNumberFormat="0" applyFill="0" applyBorder="0" applyAlignment="0" applyProtection="0"/>
    <xf numFmtId="0" fontId="9" fillId="7" borderId="1" applyNumberFormat="0" applyAlignment="0" applyProtection="0"/>
    <xf numFmtId="0" fontId="12" fillId="0" borderId="6" applyNumberFormat="0" applyFill="0" applyAlignment="0" applyProtection="0"/>
    <xf numFmtId="0" fontId="8" fillId="22" borderId="0" applyNumberFormat="0" applyBorder="0" applyAlignment="0" applyProtection="0"/>
    <xf numFmtId="0" fontId="0" fillId="23" borderId="7" applyNumberFormat="0" applyFont="0" applyAlignment="0" applyProtection="0"/>
    <xf numFmtId="0" fontId="10" fillId="20" borderId="8" applyNumberFormat="0" applyAlignment="0" applyProtection="0"/>
    <xf numFmtId="9" fontId="0" fillId="0" borderId="0" applyFont="0" applyFill="0" applyBorder="0" applyAlignment="0" applyProtection="0"/>
    <xf numFmtId="0" fontId="2" fillId="0" borderId="0" applyNumberFormat="0" applyFill="0" applyBorder="0" applyAlignment="0" applyProtection="0"/>
    <xf numFmtId="0" fontId="16" fillId="0" borderId="9" applyNumberFormat="0" applyFill="0" applyAlignment="0" applyProtection="0"/>
    <xf numFmtId="0" fontId="14" fillId="0" borderId="0" applyNumberFormat="0" applyFill="0" applyBorder="0" applyAlignment="0" applyProtection="0"/>
  </cellStyleXfs>
  <cellXfs count="97">
    <xf numFmtId="0" fontId="0" fillId="0" borderId="0" xfId="0" applyAlignment="1">
      <alignment/>
    </xf>
    <xf numFmtId="0" fontId="18" fillId="0" borderId="0" xfId="0" applyFont="1" applyFill="1" applyBorder="1" applyAlignment="1">
      <alignment/>
    </xf>
    <xf numFmtId="0" fontId="19" fillId="0" borderId="0" xfId="0" applyFont="1" applyFill="1" applyBorder="1" applyAlignment="1">
      <alignment/>
    </xf>
    <xf numFmtId="0" fontId="20" fillId="0" borderId="0" xfId="0" applyFont="1" applyFill="1" applyAlignment="1">
      <alignment/>
    </xf>
    <xf numFmtId="0" fontId="20" fillId="0" borderId="0" xfId="0" applyFont="1" applyFill="1" applyBorder="1" applyAlignment="1">
      <alignment/>
    </xf>
    <xf numFmtId="37" fontId="21" fillId="0" borderId="0" xfId="0" applyNumberFormat="1" applyFont="1" applyFill="1" applyAlignment="1" applyProtection="1">
      <alignment horizontal="right"/>
      <protection/>
    </xf>
    <xf numFmtId="37" fontId="21" fillId="0" borderId="0" xfId="0" applyNumberFormat="1" applyFont="1" applyFill="1" applyBorder="1" applyAlignment="1" applyProtection="1">
      <alignment horizontal="right"/>
      <protection/>
    </xf>
    <xf numFmtId="0" fontId="19" fillId="0" borderId="0" xfId="0" applyFont="1" applyFill="1" applyAlignment="1">
      <alignment/>
    </xf>
    <xf numFmtId="0" fontId="22" fillId="0" borderId="0" xfId="0" applyFont="1" applyFill="1" applyAlignment="1">
      <alignment/>
    </xf>
    <xf numFmtId="0" fontId="22" fillId="0" borderId="0" xfId="0" applyFont="1" applyFill="1" applyBorder="1" applyAlignment="1">
      <alignment/>
    </xf>
    <xf numFmtId="0" fontId="23" fillId="0" borderId="0" xfId="0" applyFont="1" applyFill="1" applyAlignment="1" quotePrefix="1">
      <alignment horizontal="center"/>
    </xf>
    <xf numFmtId="37" fontId="23" fillId="0" borderId="0" xfId="0" applyNumberFormat="1" applyFont="1" applyFill="1" applyAlignment="1" applyProtection="1" quotePrefix="1">
      <alignment horizontal="center"/>
      <protection/>
    </xf>
    <xf numFmtId="37" fontId="23" fillId="0" borderId="0" xfId="0" applyNumberFormat="1" applyFont="1" applyFill="1" applyBorder="1" applyAlignment="1" applyProtection="1" quotePrefix="1">
      <alignment horizontal="center"/>
      <protection/>
    </xf>
    <xf numFmtId="0" fontId="22" fillId="0" borderId="10" xfId="0" applyFont="1" applyFill="1" applyBorder="1" applyAlignment="1">
      <alignment/>
    </xf>
    <xf numFmtId="0" fontId="22" fillId="0" borderId="11" xfId="0" applyFont="1" applyFill="1" applyBorder="1" applyAlignment="1">
      <alignment/>
    </xf>
    <xf numFmtId="37" fontId="22" fillId="0" borderId="10" xfId="0" applyNumberFormat="1" applyFont="1" applyFill="1" applyBorder="1" applyAlignment="1" applyProtection="1">
      <alignment horizontal="center"/>
      <protection/>
    </xf>
    <xf numFmtId="37" fontId="22" fillId="0" borderId="12" xfId="0" applyNumberFormat="1" applyFont="1" applyFill="1" applyBorder="1" applyAlignment="1" applyProtection="1">
      <alignment horizontal="center"/>
      <protection/>
    </xf>
    <xf numFmtId="37" fontId="22" fillId="0" borderId="13" xfId="0" applyNumberFormat="1" applyFont="1" applyFill="1" applyBorder="1" applyAlignment="1" applyProtection="1">
      <alignment/>
      <protection/>
    </xf>
    <xf numFmtId="37" fontId="22" fillId="0" borderId="11" xfId="0" applyNumberFormat="1" applyFont="1" applyFill="1" applyBorder="1" applyAlignment="1" applyProtection="1">
      <alignment horizontal="center"/>
      <protection/>
    </xf>
    <xf numFmtId="37" fontId="22" fillId="0" borderId="14" xfId="0" applyNumberFormat="1" applyFont="1" applyFill="1" applyBorder="1" applyAlignment="1" applyProtection="1">
      <alignment horizontal="center"/>
      <protection/>
    </xf>
    <xf numFmtId="0" fontId="22" fillId="0" borderId="15" xfId="0" applyFont="1" applyFill="1" applyBorder="1" applyAlignment="1">
      <alignment/>
    </xf>
    <xf numFmtId="37" fontId="22" fillId="0" borderId="15" xfId="0" applyNumberFormat="1" applyFont="1" applyFill="1" applyBorder="1" applyAlignment="1" applyProtection="1">
      <alignment horizontal="center"/>
      <protection/>
    </xf>
    <xf numFmtId="37" fontId="22" fillId="0" borderId="16" xfId="0" applyNumberFormat="1" applyFont="1" applyFill="1" applyBorder="1" applyAlignment="1" applyProtection="1">
      <alignment horizontal="center"/>
      <protection/>
    </xf>
    <xf numFmtId="37" fontId="22" fillId="0" borderId="17" xfId="0" applyNumberFormat="1" applyFont="1" applyFill="1" applyBorder="1" applyAlignment="1" applyProtection="1">
      <alignment horizontal="center"/>
      <protection/>
    </xf>
    <xf numFmtId="0" fontId="22" fillId="0" borderId="18" xfId="0" applyFont="1" applyFill="1" applyBorder="1" applyAlignment="1">
      <alignment horizontal="center"/>
    </xf>
    <xf numFmtId="0" fontId="22" fillId="0" borderId="11" xfId="0" applyFont="1" applyFill="1" applyBorder="1" applyAlignment="1">
      <alignment horizontal="center"/>
    </xf>
    <xf numFmtId="37" fontId="22" fillId="0" borderId="18" xfId="0" applyNumberFormat="1" applyFont="1" applyFill="1" applyBorder="1" applyAlignment="1" applyProtection="1">
      <alignment horizontal="center"/>
      <protection/>
    </xf>
    <xf numFmtId="37" fontId="22" fillId="0" borderId="19" xfId="0" applyNumberFormat="1" applyFont="1" applyFill="1" applyBorder="1" applyAlignment="1" applyProtection="1">
      <alignment horizontal="center"/>
      <protection/>
    </xf>
    <xf numFmtId="37" fontId="22" fillId="0" borderId="20" xfId="0" applyNumberFormat="1" applyFont="1" applyFill="1" applyBorder="1" applyAlignment="1" applyProtection="1">
      <alignment horizontal="center"/>
      <protection/>
    </xf>
    <xf numFmtId="37" fontId="22" fillId="0" borderId="21" xfId="0" applyNumberFormat="1" applyFont="1" applyFill="1" applyBorder="1" applyAlignment="1" applyProtection="1">
      <alignment horizontal="center"/>
      <protection/>
    </xf>
    <xf numFmtId="0" fontId="20" fillId="0" borderId="0" xfId="0" applyFont="1" applyFill="1" applyAlignment="1">
      <alignment horizontal="center"/>
    </xf>
    <xf numFmtId="0" fontId="19" fillId="0" borderId="14" xfId="0" applyFont="1" applyFill="1" applyBorder="1" applyAlignment="1" applyProtection="1">
      <alignment/>
      <protection/>
    </xf>
    <xf numFmtId="0" fontId="19" fillId="0" borderId="11" xfId="0" applyFont="1" applyFill="1" applyBorder="1" applyAlignment="1" applyProtection="1">
      <alignment/>
      <protection/>
    </xf>
    <xf numFmtId="6" fontId="20" fillId="0" borderId="14" xfId="42" applyNumberFormat="1" applyFont="1" applyFill="1" applyBorder="1" applyAlignment="1">
      <alignment/>
    </xf>
    <xf numFmtId="6" fontId="20" fillId="0" borderId="22" xfId="42" applyNumberFormat="1" applyFont="1" applyFill="1" applyBorder="1" applyAlignment="1">
      <alignment/>
    </xf>
    <xf numFmtId="6" fontId="20" fillId="0" borderId="22" xfId="0" applyNumberFormat="1" applyFont="1" applyFill="1" applyBorder="1" applyAlignment="1" applyProtection="1">
      <alignment/>
      <protection/>
    </xf>
    <xf numFmtId="6" fontId="20" fillId="0" borderId="10" xfId="0" applyNumberFormat="1" applyFont="1" applyFill="1" applyBorder="1" applyAlignment="1" applyProtection="1">
      <alignment/>
      <protection/>
    </xf>
    <xf numFmtId="37" fontId="20" fillId="0" borderId="10" xfId="0" applyNumberFormat="1" applyFont="1" applyFill="1" applyBorder="1" applyAlignment="1" applyProtection="1" quotePrefix="1">
      <alignment horizontal="center"/>
      <protection/>
    </xf>
    <xf numFmtId="37" fontId="20" fillId="0" borderId="11" xfId="0" applyNumberFormat="1" applyFont="1" applyFill="1" applyBorder="1" applyAlignment="1" applyProtection="1" quotePrefix="1">
      <alignment horizontal="center"/>
      <protection/>
    </xf>
    <xf numFmtId="6" fontId="20" fillId="0" borderId="14" xfId="0" applyNumberFormat="1" applyFont="1" applyFill="1" applyBorder="1" applyAlignment="1" applyProtection="1">
      <alignment/>
      <protection/>
    </xf>
    <xf numFmtId="6" fontId="20" fillId="0" borderId="11" xfId="0" applyNumberFormat="1" applyFont="1" applyFill="1" applyBorder="1" applyAlignment="1" applyProtection="1">
      <alignment/>
      <protection/>
    </xf>
    <xf numFmtId="6" fontId="20" fillId="0" borderId="11" xfId="42" applyNumberFormat="1" applyFont="1" applyFill="1" applyBorder="1" applyAlignment="1">
      <alignment/>
    </xf>
    <xf numFmtId="6" fontId="20" fillId="0" borderId="23" xfId="42" applyNumberFormat="1" applyFont="1" applyFill="1" applyBorder="1" applyAlignment="1">
      <alignment/>
    </xf>
    <xf numFmtId="6" fontId="20" fillId="0" borderId="23" xfId="0" applyNumberFormat="1" applyFont="1" applyFill="1" applyBorder="1" applyAlignment="1" applyProtection="1">
      <alignment/>
      <protection/>
    </xf>
    <xf numFmtId="6" fontId="20" fillId="0" borderId="15" xfId="0" applyNumberFormat="1" applyFont="1" applyFill="1" applyBorder="1" applyAlignment="1" applyProtection="1">
      <alignment/>
      <protection/>
    </xf>
    <xf numFmtId="37" fontId="20" fillId="0" borderId="15" xfId="0" applyNumberFormat="1" applyFont="1" applyFill="1" applyBorder="1" applyAlignment="1" applyProtection="1" quotePrefix="1">
      <alignment horizontal="center"/>
      <protection/>
    </xf>
    <xf numFmtId="0" fontId="24" fillId="0" borderId="11" xfId="0" applyFont="1" applyFill="1" applyBorder="1" applyAlignment="1" applyProtection="1">
      <alignment/>
      <protection/>
    </xf>
    <xf numFmtId="6" fontId="22" fillId="0" borderId="11" xfId="42" applyNumberFormat="1" applyFont="1" applyFill="1" applyBorder="1" applyAlignment="1">
      <alignment/>
    </xf>
    <xf numFmtId="6" fontId="22" fillId="0" borderId="23" xfId="42" applyNumberFormat="1" applyFont="1" applyFill="1" applyBorder="1" applyAlignment="1">
      <alignment/>
    </xf>
    <xf numFmtId="6" fontId="22" fillId="0" borderId="23" xfId="0" applyNumberFormat="1" applyFont="1" applyFill="1" applyBorder="1" applyAlignment="1" applyProtection="1">
      <alignment/>
      <protection/>
    </xf>
    <xf numFmtId="6" fontId="22" fillId="0" borderId="15" xfId="0" applyNumberFormat="1" applyFont="1" applyFill="1" applyBorder="1" applyAlignment="1" applyProtection="1">
      <alignment/>
      <protection/>
    </xf>
    <xf numFmtId="37" fontId="22" fillId="0" borderId="15" xfId="0" applyNumberFormat="1" applyFont="1" applyFill="1" applyBorder="1" applyAlignment="1" applyProtection="1" quotePrefix="1">
      <alignment horizontal="center"/>
      <protection/>
    </xf>
    <xf numFmtId="37" fontId="22" fillId="0" borderId="11" xfId="0" applyNumberFormat="1" applyFont="1" applyFill="1" applyBorder="1" applyAlignment="1" applyProtection="1" quotePrefix="1">
      <alignment horizontal="center"/>
      <protection/>
    </xf>
    <xf numFmtId="6" fontId="22" fillId="0" borderId="11" xfId="0" applyNumberFormat="1" applyFont="1" applyFill="1" applyBorder="1" applyAlignment="1" applyProtection="1">
      <alignment/>
      <protection/>
    </xf>
    <xf numFmtId="0" fontId="24" fillId="0" borderId="21" xfId="0" applyFont="1" applyFill="1" applyBorder="1" applyAlignment="1" applyProtection="1">
      <alignment/>
      <protection/>
    </xf>
    <xf numFmtId="6" fontId="22" fillId="0" borderId="21" xfId="44" applyNumberFormat="1" applyFont="1" applyFill="1" applyBorder="1" applyAlignment="1">
      <alignment/>
    </xf>
    <xf numFmtId="6" fontId="22" fillId="0" borderId="24" xfId="44" applyNumberFormat="1" applyFont="1" applyFill="1" applyBorder="1" applyAlignment="1">
      <alignment/>
    </xf>
    <xf numFmtId="6" fontId="22" fillId="0" borderId="18" xfId="44" applyNumberFormat="1" applyFont="1" applyFill="1" applyBorder="1" applyAlignment="1">
      <alignment/>
    </xf>
    <xf numFmtId="164" fontId="22" fillId="0" borderId="18" xfId="44" applyNumberFormat="1" applyFont="1" applyFill="1" applyBorder="1" applyAlignment="1">
      <alignment/>
    </xf>
    <xf numFmtId="164" fontId="22" fillId="0" borderId="11" xfId="44" applyNumberFormat="1" applyFont="1" applyFill="1" applyBorder="1" applyAlignment="1">
      <alignment/>
    </xf>
    <xf numFmtId="6" fontId="22" fillId="0" borderId="11" xfId="44" applyNumberFormat="1" applyFont="1" applyFill="1" applyBorder="1" applyAlignment="1">
      <alignment/>
    </xf>
    <xf numFmtId="6" fontId="19" fillId="0" borderId="0" xfId="0" applyNumberFormat="1" applyFont="1" applyFill="1" applyAlignment="1">
      <alignment/>
    </xf>
    <xf numFmtId="8" fontId="19" fillId="0" borderId="0" xfId="0" applyNumberFormat="1" applyFont="1" applyFill="1" applyAlignment="1">
      <alignment/>
    </xf>
    <xf numFmtId="0" fontId="25" fillId="0" borderId="0" xfId="0" applyFont="1" applyAlignment="1">
      <alignment/>
    </xf>
    <xf numFmtId="0" fontId="19" fillId="0" borderId="0" xfId="0" applyFont="1" applyAlignment="1">
      <alignment/>
    </xf>
    <xf numFmtId="0" fontId="20" fillId="0" borderId="0" xfId="0" applyFont="1" applyBorder="1" applyAlignment="1">
      <alignment/>
    </xf>
    <xf numFmtId="0" fontId="19" fillId="0" borderId="10" xfId="0" applyFont="1" applyBorder="1" applyAlignment="1">
      <alignment/>
    </xf>
    <xf numFmtId="0" fontId="24" fillId="0" borderId="14" xfId="0" applyFont="1" applyBorder="1" applyAlignment="1">
      <alignment horizontal="center"/>
    </xf>
    <xf numFmtId="0" fontId="24" fillId="0" borderId="25" xfId="0" applyFont="1" applyBorder="1" applyAlignment="1">
      <alignment horizontal="center"/>
    </xf>
    <xf numFmtId="0" fontId="24" fillId="0" borderId="22" xfId="0" applyFont="1" applyBorder="1" applyAlignment="1">
      <alignment horizontal="center"/>
    </xf>
    <xf numFmtId="0" fontId="19" fillId="0" borderId="15" xfId="0" applyFont="1" applyBorder="1" applyAlignment="1">
      <alignment/>
    </xf>
    <xf numFmtId="0" fontId="24" fillId="0" borderId="11" xfId="0" applyFont="1" applyBorder="1" applyAlignment="1">
      <alignment horizontal="center"/>
    </xf>
    <xf numFmtId="0" fontId="24" fillId="0" borderId="0" xfId="0" applyFont="1" applyBorder="1" applyAlignment="1">
      <alignment horizontal="center"/>
    </xf>
    <xf numFmtId="0" fontId="24" fillId="0" borderId="23" xfId="0" applyFont="1" applyBorder="1" applyAlignment="1">
      <alignment horizontal="center"/>
    </xf>
    <xf numFmtId="0" fontId="24" fillId="0" borderId="18" xfId="0" applyFont="1" applyBorder="1" applyAlignment="1">
      <alignment horizontal="center"/>
    </xf>
    <xf numFmtId="0" fontId="24" fillId="0" borderId="21" xfId="0" applyFont="1" applyBorder="1" applyAlignment="1">
      <alignment horizontal="center"/>
    </xf>
    <xf numFmtId="0" fontId="24" fillId="0" borderId="26" xfId="0" applyFont="1" applyBorder="1" applyAlignment="1">
      <alignment horizontal="center"/>
    </xf>
    <xf numFmtId="0" fontId="24" fillId="0" borderId="24" xfId="0" applyFont="1" applyBorder="1" applyAlignment="1">
      <alignment horizontal="center"/>
    </xf>
    <xf numFmtId="37" fontId="20" fillId="0" borderId="10" xfId="0" applyNumberFormat="1" applyFont="1" applyBorder="1" applyAlignment="1" applyProtection="1">
      <alignment/>
      <protection/>
    </xf>
    <xf numFmtId="6" fontId="19" fillId="0" borderId="14" xfId="0" applyNumberFormat="1" applyFont="1" applyBorder="1" applyAlignment="1">
      <alignment/>
    </xf>
    <xf numFmtId="6" fontId="19" fillId="0" borderId="25" xfId="0" applyNumberFormat="1" applyFont="1" applyBorder="1" applyAlignment="1">
      <alignment/>
    </xf>
    <xf numFmtId="6" fontId="19" fillId="0" borderId="22" xfId="0" applyNumberFormat="1" applyFont="1" applyBorder="1" applyAlignment="1">
      <alignment/>
    </xf>
    <xf numFmtId="0" fontId="20" fillId="0" borderId="15" xfId="0" applyFont="1" applyBorder="1" applyAlignment="1">
      <alignment/>
    </xf>
    <xf numFmtId="6" fontId="19" fillId="0" borderId="11" xfId="0" applyNumberFormat="1" applyFont="1" applyBorder="1" applyAlignment="1">
      <alignment/>
    </xf>
    <xf numFmtId="6" fontId="19" fillId="0" borderId="0" xfId="0" applyNumberFormat="1" applyFont="1" applyBorder="1" applyAlignment="1">
      <alignment/>
    </xf>
    <xf numFmtId="6" fontId="19" fillId="0" borderId="23" xfId="0" applyNumberFormat="1" applyFont="1" applyBorder="1" applyAlignment="1">
      <alignment/>
    </xf>
    <xf numFmtId="0" fontId="19" fillId="0" borderId="11" xfId="0" applyFont="1" applyBorder="1" applyAlignment="1">
      <alignment/>
    </xf>
    <xf numFmtId="0" fontId="19" fillId="0" borderId="0" xfId="0" applyFont="1" applyBorder="1" applyAlignment="1">
      <alignment/>
    </xf>
    <xf numFmtId="0" fontId="19" fillId="0" borderId="23" xfId="0" applyFont="1" applyBorder="1" applyAlignment="1">
      <alignment/>
    </xf>
    <xf numFmtId="5" fontId="22" fillId="0" borderId="18" xfId="0" applyNumberFormat="1" applyFont="1" applyBorder="1" applyAlignment="1" applyProtection="1">
      <alignment/>
      <protection/>
    </xf>
    <xf numFmtId="6" fontId="24" fillId="0" borderId="21" xfId="0" applyNumberFormat="1" applyFont="1" applyBorder="1" applyAlignment="1">
      <alignment/>
    </xf>
    <xf numFmtId="6" fontId="24" fillId="0" borderId="26" xfId="0" applyNumberFormat="1" applyFont="1" applyBorder="1" applyAlignment="1">
      <alignment/>
    </xf>
    <xf numFmtId="6" fontId="24" fillId="0" borderId="24" xfId="0" applyNumberFormat="1" applyFont="1" applyBorder="1" applyAlignment="1">
      <alignment/>
    </xf>
    <xf numFmtId="0" fontId="27" fillId="0" borderId="0" xfId="0" applyFont="1" applyBorder="1" applyAlignment="1">
      <alignment/>
    </xf>
    <xf numFmtId="0" fontId="20" fillId="0" borderId="0" xfId="0" applyFont="1" applyBorder="1" applyAlignment="1">
      <alignment horizontal="center"/>
    </xf>
    <xf numFmtId="0" fontId="22" fillId="0" borderId="0" xfId="0" applyFont="1" applyBorder="1" applyAlignment="1">
      <alignment/>
    </xf>
    <xf numFmtId="0" fontId="29" fillId="0" borderId="0" xfId="0" applyFont="1" applyBorder="1" applyAlignment="1">
      <alignment horizontal="left"/>
    </xf>
  </cellXfs>
  <cellStyles count="47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te" xfId="55"/>
    <cellStyle name="Output" xfId="56"/>
    <cellStyle name="Percent" xfId="57"/>
    <cellStyle name="Title" xfId="58"/>
    <cellStyle name="Total" xfId="59"/>
    <cellStyle name="Warning Text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72"/>
  <sheetViews>
    <sheetView tabSelected="1" zoomScalePageLayoutView="0" workbookViewId="0" topLeftCell="A1">
      <pane xSplit="2" ySplit="7" topLeftCell="C8" activePane="bottomRight" state="frozen"/>
      <selection pane="topLeft" activeCell="A1" sqref="A1"/>
      <selection pane="topRight" activeCell="C1" sqref="C1"/>
      <selection pane="bottomLeft" activeCell="A8" sqref="A8"/>
      <selection pane="bottomRight" activeCell="C8" sqref="C8"/>
    </sheetView>
  </sheetViews>
  <sheetFormatPr defaultColWidth="9.140625" defaultRowHeight="12.75"/>
  <cols>
    <col min="1" max="1" width="16.8515625" style="7" bestFit="1" customWidth="1"/>
    <col min="2" max="2" width="2.421875" style="2" customWidth="1"/>
    <col min="3" max="3" width="19.8515625" style="7" bestFit="1" customWidth="1"/>
    <col min="4" max="4" width="19.7109375" style="7" bestFit="1" customWidth="1"/>
    <col min="5" max="5" width="14.8515625" style="7" bestFit="1" customWidth="1"/>
    <col min="6" max="6" width="16.57421875" style="7" customWidth="1"/>
    <col min="7" max="7" width="17.8515625" style="7" bestFit="1" customWidth="1"/>
    <col min="8" max="8" width="2.8515625" style="2" customWidth="1"/>
    <col min="9" max="9" width="18.140625" style="7" bestFit="1" customWidth="1"/>
    <col min="10" max="10" width="2.140625" style="2" customWidth="1"/>
    <col min="11" max="11" width="18.140625" style="7" bestFit="1" customWidth="1"/>
    <col min="12" max="12" width="16.8515625" style="7" bestFit="1" customWidth="1"/>
    <col min="13" max="16384" width="9.140625" style="7" customWidth="1"/>
  </cols>
  <sheetData>
    <row r="1" spans="1:12" ht="16.5">
      <c r="A1" s="1" t="s">
        <v>98</v>
      </c>
      <c r="C1" s="3"/>
      <c r="D1" s="3"/>
      <c r="E1" s="3"/>
      <c r="F1" s="3"/>
      <c r="G1" s="3"/>
      <c r="H1" s="4"/>
      <c r="I1" s="5"/>
      <c r="J1" s="6"/>
      <c r="K1" s="5"/>
      <c r="L1" s="5"/>
    </row>
    <row r="2" spans="1:12" ht="14.25" thickBot="1">
      <c r="A2" s="8"/>
      <c r="B2" s="9"/>
      <c r="C2" s="10"/>
      <c r="D2" s="11"/>
      <c r="E2" s="11"/>
      <c r="F2" s="11"/>
      <c r="G2" s="11"/>
      <c r="H2" s="12"/>
      <c r="I2" s="11"/>
      <c r="J2" s="12"/>
      <c r="K2" s="11"/>
      <c r="L2" s="11"/>
    </row>
    <row r="3" spans="1:12" ht="13.5">
      <c r="A3" s="13"/>
      <c r="B3" s="14"/>
      <c r="C3" s="15" t="s">
        <v>86</v>
      </c>
      <c r="D3" s="16" t="s">
        <v>86</v>
      </c>
      <c r="E3" s="17"/>
      <c r="F3" s="15" t="s">
        <v>75</v>
      </c>
      <c r="G3" s="15" t="s">
        <v>88</v>
      </c>
      <c r="H3" s="18"/>
      <c r="I3" s="19" t="s">
        <v>100</v>
      </c>
      <c r="J3" s="18"/>
      <c r="K3" s="15" t="s">
        <v>94</v>
      </c>
      <c r="L3" s="15"/>
    </row>
    <row r="4" spans="1:12" ht="13.5">
      <c r="A4" s="20"/>
      <c r="B4" s="14"/>
      <c r="C4" s="21" t="s">
        <v>76</v>
      </c>
      <c r="D4" s="22" t="s">
        <v>76</v>
      </c>
      <c r="E4" s="23" t="s">
        <v>71</v>
      </c>
      <c r="F4" s="21" t="s">
        <v>77</v>
      </c>
      <c r="G4" s="21" t="s">
        <v>78</v>
      </c>
      <c r="H4" s="18"/>
      <c r="I4" s="18" t="s">
        <v>87</v>
      </c>
      <c r="J4" s="18"/>
      <c r="K4" s="21" t="s">
        <v>87</v>
      </c>
      <c r="L4" s="21"/>
    </row>
    <row r="5" spans="1:12" ht="13.5">
      <c r="A5" s="20"/>
      <c r="B5" s="14"/>
      <c r="C5" s="21" t="s">
        <v>99</v>
      </c>
      <c r="D5" s="22" t="s">
        <v>93</v>
      </c>
      <c r="E5" s="23" t="s">
        <v>73</v>
      </c>
      <c r="F5" s="21" t="s">
        <v>72</v>
      </c>
      <c r="G5" s="21" t="s">
        <v>74</v>
      </c>
      <c r="H5" s="18"/>
      <c r="I5" s="18" t="s">
        <v>79</v>
      </c>
      <c r="J5" s="18"/>
      <c r="K5" s="21" t="s">
        <v>79</v>
      </c>
      <c r="L5" s="21"/>
    </row>
    <row r="6" spans="1:12" ht="14.25" thickBot="1">
      <c r="A6" s="24" t="s">
        <v>59</v>
      </c>
      <c r="B6" s="25"/>
      <c r="C6" s="26" t="s">
        <v>80</v>
      </c>
      <c r="D6" s="27" t="s">
        <v>80</v>
      </c>
      <c r="E6" s="28" t="s">
        <v>80</v>
      </c>
      <c r="F6" s="26" t="s">
        <v>81</v>
      </c>
      <c r="G6" s="26" t="s">
        <v>82</v>
      </c>
      <c r="H6" s="18"/>
      <c r="I6" s="29" t="s">
        <v>84</v>
      </c>
      <c r="J6" s="18"/>
      <c r="K6" s="26" t="s">
        <v>84</v>
      </c>
      <c r="L6" s="26" t="s">
        <v>85</v>
      </c>
    </row>
    <row r="7" spans="1:12" ht="14.25" thickBot="1">
      <c r="A7" s="3"/>
      <c r="B7" s="4"/>
      <c r="C7" s="30" t="s">
        <v>92</v>
      </c>
      <c r="D7" s="30" t="s">
        <v>92</v>
      </c>
      <c r="E7" s="3"/>
      <c r="F7" s="3"/>
      <c r="G7" s="3"/>
      <c r="H7" s="4"/>
      <c r="I7" s="3"/>
      <c r="J7" s="4"/>
      <c r="K7" s="3"/>
      <c r="L7" s="3"/>
    </row>
    <row r="8" spans="1:12" ht="13.5">
      <c r="A8" s="31" t="s">
        <v>0</v>
      </c>
      <c r="B8" s="32"/>
      <c r="C8" s="33">
        <f>'FS ADMIN Expenditures'!N8</f>
        <v>10660487</v>
      </c>
      <c r="D8" s="34">
        <v>8668351</v>
      </c>
      <c r="E8" s="35">
        <f>C8-D8</f>
        <v>1992136</v>
      </c>
      <c r="F8" s="36">
        <f>ROUND(E8/70%,0)</f>
        <v>2845909</v>
      </c>
      <c r="G8" s="37" t="s">
        <v>83</v>
      </c>
      <c r="H8" s="38"/>
      <c r="I8" s="39">
        <f>ROUND(+F8*G8,0)</f>
        <v>-569182</v>
      </c>
      <c r="J8" s="40"/>
      <c r="K8" s="39">
        <v>-2400</v>
      </c>
      <c r="L8" s="35">
        <f>I8-K8</f>
        <v>-566782</v>
      </c>
    </row>
    <row r="9" spans="1:12" ht="13.5">
      <c r="A9" s="32" t="s">
        <v>1</v>
      </c>
      <c r="B9" s="32"/>
      <c r="C9" s="41">
        <f>'FS ADMIN Expenditures'!N9</f>
        <v>35820</v>
      </c>
      <c r="D9" s="42">
        <v>36791</v>
      </c>
      <c r="E9" s="43">
        <f aca="true" t="shared" si="0" ref="E9:E65">C9-D9</f>
        <v>-971</v>
      </c>
      <c r="F9" s="44">
        <f aca="true" t="shared" si="1" ref="F9:F65">ROUND(E9/70%,0)</f>
        <v>-1387</v>
      </c>
      <c r="G9" s="45" t="s">
        <v>83</v>
      </c>
      <c r="H9" s="38"/>
      <c r="I9" s="40">
        <f aca="true" t="shared" si="2" ref="I9:I65">ROUND(+F9*G9,0)</f>
        <v>277</v>
      </c>
      <c r="J9" s="40"/>
      <c r="K9" s="40">
        <v>-1941</v>
      </c>
      <c r="L9" s="43">
        <f aca="true" t="shared" si="3" ref="L9:L65">I9-K9</f>
        <v>2218</v>
      </c>
    </row>
    <row r="10" spans="1:12" ht="13.5">
      <c r="A10" s="32" t="s">
        <v>2</v>
      </c>
      <c r="B10" s="32"/>
      <c r="C10" s="41">
        <f>'FS ADMIN Expenditures'!N10</f>
        <v>251035</v>
      </c>
      <c r="D10" s="42">
        <v>207496</v>
      </c>
      <c r="E10" s="43">
        <f t="shared" si="0"/>
        <v>43539</v>
      </c>
      <c r="F10" s="44">
        <f t="shared" si="1"/>
        <v>62199</v>
      </c>
      <c r="G10" s="45" t="s">
        <v>83</v>
      </c>
      <c r="H10" s="38"/>
      <c r="I10" s="40">
        <f t="shared" si="2"/>
        <v>-12440</v>
      </c>
      <c r="J10" s="40"/>
      <c r="K10" s="40">
        <v>-7191</v>
      </c>
      <c r="L10" s="43">
        <f t="shared" si="3"/>
        <v>-5249</v>
      </c>
    </row>
    <row r="11" spans="1:12" ht="13.5">
      <c r="A11" s="32" t="s">
        <v>3</v>
      </c>
      <c r="B11" s="32"/>
      <c r="C11" s="41">
        <f>'FS ADMIN Expenditures'!N11</f>
        <v>1831637</v>
      </c>
      <c r="D11" s="42">
        <v>1746106</v>
      </c>
      <c r="E11" s="43">
        <f t="shared" si="0"/>
        <v>85531</v>
      </c>
      <c r="F11" s="44">
        <f t="shared" si="1"/>
        <v>122187</v>
      </c>
      <c r="G11" s="45" t="s">
        <v>83</v>
      </c>
      <c r="H11" s="38"/>
      <c r="I11" s="40">
        <f t="shared" si="2"/>
        <v>-24437</v>
      </c>
      <c r="J11" s="40"/>
      <c r="K11" s="40">
        <v>-89603</v>
      </c>
      <c r="L11" s="43">
        <f t="shared" si="3"/>
        <v>65166</v>
      </c>
    </row>
    <row r="12" spans="1:12" ht="13.5">
      <c r="A12" s="32" t="s">
        <v>4</v>
      </c>
      <c r="B12" s="32"/>
      <c r="C12" s="41">
        <f>'FS ADMIN Expenditures'!N12</f>
        <v>312546</v>
      </c>
      <c r="D12" s="42">
        <v>291102</v>
      </c>
      <c r="E12" s="43">
        <f t="shared" si="0"/>
        <v>21444</v>
      </c>
      <c r="F12" s="44">
        <f t="shared" si="1"/>
        <v>30634</v>
      </c>
      <c r="G12" s="45" t="s">
        <v>83</v>
      </c>
      <c r="H12" s="38"/>
      <c r="I12" s="40">
        <f t="shared" si="2"/>
        <v>-6127</v>
      </c>
      <c r="J12" s="40"/>
      <c r="K12" s="40">
        <v>-27595</v>
      </c>
      <c r="L12" s="43">
        <f t="shared" si="3"/>
        <v>21468</v>
      </c>
    </row>
    <row r="13" spans="1:12" ht="13.5">
      <c r="A13" s="32" t="s">
        <v>5</v>
      </c>
      <c r="B13" s="32"/>
      <c r="C13" s="41">
        <f>'FS ADMIN Expenditures'!N13</f>
        <v>190921</v>
      </c>
      <c r="D13" s="42">
        <v>158829</v>
      </c>
      <c r="E13" s="43">
        <f t="shared" si="0"/>
        <v>32092</v>
      </c>
      <c r="F13" s="44">
        <f t="shared" si="1"/>
        <v>45846</v>
      </c>
      <c r="G13" s="45" t="s">
        <v>83</v>
      </c>
      <c r="H13" s="38"/>
      <c r="I13" s="40">
        <f t="shared" si="2"/>
        <v>-9169</v>
      </c>
      <c r="J13" s="40"/>
      <c r="K13" s="40">
        <v>-6268</v>
      </c>
      <c r="L13" s="43">
        <f t="shared" si="3"/>
        <v>-2901</v>
      </c>
    </row>
    <row r="14" spans="1:12" ht="13.5">
      <c r="A14" s="32" t="s">
        <v>6</v>
      </c>
      <c r="B14" s="32"/>
      <c r="C14" s="41">
        <f>'FS ADMIN Expenditures'!N14</f>
        <v>8854853</v>
      </c>
      <c r="D14" s="42">
        <v>7687174</v>
      </c>
      <c r="E14" s="43">
        <f t="shared" si="0"/>
        <v>1167679</v>
      </c>
      <c r="F14" s="44">
        <f t="shared" si="1"/>
        <v>1668113</v>
      </c>
      <c r="G14" s="45" t="s">
        <v>83</v>
      </c>
      <c r="H14" s="38"/>
      <c r="I14" s="40">
        <f t="shared" si="2"/>
        <v>-333623</v>
      </c>
      <c r="J14" s="40"/>
      <c r="K14" s="40">
        <v>-200731</v>
      </c>
      <c r="L14" s="43">
        <f t="shared" si="3"/>
        <v>-132892</v>
      </c>
    </row>
    <row r="15" spans="1:12" ht="13.5">
      <c r="A15" s="32" t="s">
        <v>7</v>
      </c>
      <c r="B15" s="32"/>
      <c r="C15" s="41">
        <f>'FS ADMIN Expenditures'!N15</f>
        <v>355705</v>
      </c>
      <c r="D15" s="42">
        <v>305278</v>
      </c>
      <c r="E15" s="43">
        <f t="shared" si="0"/>
        <v>50427</v>
      </c>
      <c r="F15" s="44">
        <f t="shared" si="1"/>
        <v>72039</v>
      </c>
      <c r="G15" s="45" t="s">
        <v>83</v>
      </c>
      <c r="H15" s="38"/>
      <c r="I15" s="40">
        <f t="shared" si="2"/>
        <v>-14408</v>
      </c>
      <c r="J15" s="40"/>
      <c r="K15" s="40">
        <v>-7170</v>
      </c>
      <c r="L15" s="43">
        <f t="shared" si="3"/>
        <v>-7238</v>
      </c>
    </row>
    <row r="16" spans="1:12" ht="13.5">
      <c r="A16" s="32" t="s">
        <v>8</v>
      </c>
      <c r="B16" s="32"/>
      <c r="C16" s="41">
        <f>'FS ADMIN Expenditures'!N16</f>
        <v>735533</v>
      </c>
      <c r="D16" s="42">
        <v>554468</v>
      </c>
      <c r="E16" s="43">
        <f t="shared" si="0"/>
        <v>181065</v>
      </c>
      <c r="F16" s="44">
        <f t="shared" si="1"/>
        <v>258664</v>
      </c>
      <c r="G16" s="45" t="s">
        <v>83</v>
      </c>
      <c r="H16" s="38"/>
      <c r="I16" s="40">
        <f t="shared" si="2"/>
        <v>-51733</v>
      </c>
      <c r="J16" s="40"/>
      <c r="K16" s="40">
        <v>-8432</v>
      </c>
      <c r="L16" s="43">
        <f t="shared" si="3"/>
        <v>-43301</v>
      </c>
    </row>
    <row r="17" spans="1:12" ht="13.5">
      <c r="A17" s="32" t="s">
        <v>9</v>
      </c>
      <c r="B17" s="32"/>
      <c r="C17" s="41">
        <f>'FS ADMIN Expenditures'!N17</f>
        <v>9026578</v>
      </c>
      <c r="D17" s="42">
        <v>7594241</v>
      </c>
      <c r="E17" s="43">
        <f t="shared" si="0"/>
        <v>1432337</v>
      </c>
      <c r="F17" s="44">
        <f t="shared" si="1"/>
        <v>2046196</v>
      </c>
      <c r="G17" s="45" t="s">
        <v>83</v>
      </c>
      <c r="H17" s="38"/>
      <c r="I17" s="40">
        <f t="shared" si="2"/>
        <v>-409239</v>
      </c>
      <c r="J17" s="40"/>
      <c r="K17" s="40">
        <v>-73844</v>
      </c>
      <c r="L17" s="43">
        <f t="shared" si="3"/>
        <v>-335395</v>
      </c>
    </row>
    <row r="18" spans="1:12" ht="13.5">
      <c r="A18" s="32" t="s">
        <v>10</v>
      </c>
      <c r="B18" s="32"/>
      <c r="C18" s="41">
        <f>'FS ADMIN Expenditures'!N18</f>
        <v>266005</v>
      </c>
      <c r="D18" s="42">
        <v>288718</v>
      </c>
      <c r="E18" s="43">
        <f t="shared" si="0"/>
        <v>-22713</v>
      </c>
      <c r="F18" s="44">
        <f t="shared" si="1"/>
        <v>-32447</v>
      </c>
      <c r="G18" s="45" t="s">
        <v>83</v>
      </c>
      <c r="H18" s="38"/>
      <c r="I18" s="40">
        <f t="shared" si="2"/>
        <v>6489</v>
      </c>
      <c r="J18" s="40"/>
      <c r="K18" s="40">
        <v>-15436</v>
      </c>
      <c r="L18" s="43">
        <f t="shared" si="3"/>
        <v>21925</v>
      </c>
    </row>
    <row r="19" spans="1:12" ht="13.5">
      <c r="A19" s="32" t="s">
        <v>11</v>
      </c>
      <c r="B19" s="32"/>
      <c r="C19" s="41">
        <f>'FS ADMIN Expenditures'!N19</f>
        <v>1503317</v>
      </c>
      <c r="D19" s="42">
        <v>1212313</v>
      </c>
      <c r="E19" s="43">
        <f t="shared" si="0"/>
        <v>291004</v>
      </c>
      <c r="F19" s="44">
        <f t="shared" si="1"/>
        <v>415720</v>
      </c>
      <c r="G19" s="45" t="s">
        <v>83</v>
      </c>
      <c r="H19" s="38"/>
      <c r="I19" s="40">
        <f t="shared" si="2"/>
        <v>-83144</v>
      </c>
      <c r="J19" s="40"/>
      <c r="K19" s="40">
        <v>-24585</v>
      </c>
      <c r="L19" s="43">
        <f t="shared" si="3"/>
        <v>-58559</v>
      </c>
    </row>
    <row r="20" spans="1:12" ht="13.5">
      <c r="A20" s="32" t="s">
        <v>12</v>
      </c>
      <c r="B20" s="32"/>
      <c r="C20" s="41">
        <f>'FS ADMIN Expenditures'!N20</f>
        <v>1420363</v>
      </c>
      <c r="D20" s="42">
        <v>1389678</v>
      </c>
      <c r="E20" s="43">
        <f t="shared" si="0"/>
        <v>30685</v>
      </c>
      <c r="F20" s="44">
        <f t="shared" si="1"/>
        <v>43836</v>
      </c>
      <c r="G20" s="45" t="s">
        <v>83</v>
      </c>
      <c r="H20" s="38"/>
      <c r="I20" s="40">
        <f t="shared" si="2"/>
        <v>-8767</v>
      </c>
      <c r="J20" s="40"/>
      <c r="K20" s="40">
        <v>-83609</v>
      </c>
      <c r="L20" s="43">
        <f t="shared" si="3"/>
        <v>74842</v>
      </c>
    </row>
    <row r="21" spans="1:12" ht="13.5">
      <c r="A21" s="32" t="s">
        <v>13</v>
      </c>
      <c r="B21" s="32"/>
      <c r="C21" s="41">
        <f>'FS ADMIN Expenditures'!N21</f>
        <v>172268</v>
      </c>
      <c r="D21" s="42">
        <v>139721</v>
      </c>
      <c r="E21" s="43">
        <f t="shared" si="0"/>
        <v>32547</v>
      </c>
      <c r="F21" s="44">
        <f t="shared" si="1"/>
        <v>46496</v>
      </c>
      <c r="G21" s="45" t="s">
        <v>83</v>
      </c>
      <c r="H21" s="38"/>
      <c r="I21" s="40">
        <f t="shared" si="2"/>
        <v>-9299</v>
      </c>
      <c r="J21" s="40"/>
      <c r="K21" s="40">
        <v>-4464</v>
      </c>
      <c r="L21" s="43">
        <f t="shared" si="3"/>
        <v>-4835</v>
      </c>
    </row>
    <row r="22" spans="1:12" ht="13.5">
      <c r="A22" s="32" t="s">
        <v>14</v>
      </c>
      <c r="B22" s="32"/>
      <c r="C22" s="41">
        <f>'FS ADMIN Expenditures'!N22</f>
        <v>5663265</v>
      </c>
      <c r="D22" s="42">
        <v>4959789</v>
      </c>
      <c r="E22" s="43">
        <f t="shared" si="0"/>
        <v>703476</v>
      </c>
      <c r="F22" s="44">
        <f t="shared" si="1"/>
        <v>1004966</v>
      </c>
      <c r="G22" s="45" t="s">
        <v>83</v>
      </c>
      <c r="H22" s="38"/>
      <c r="I22" s="40">
        <f t="shared" si="2"/>
        <v>-200993</v>
      </c>
      <c r="J22" s="40"/>
      <c r="K22" s="40">
        <v>-173362</v>
      </c>
      <c r="L22" s="43">
        <f t="shared" si="3"/>
        <v>-27631</v>
      </c>
    </row>
    <row r="23" spans="1:12" ht="13.5">
      <c r="A23" s="32" t="s">
        <v>15</v>
      </c>
      <c r="B23" s="32"/>
      <c r="C23" s="41">
        <f>'FS ADMIN Expenditures'!N23</f>
        <v>765699</v>
      </c>
      <c r="D23" s="42">
        <v>700463</v>
      </c>
      <c r="E23" s="43">
        <f t="shared" si="0"/>
        <v>65236</v>
      </c>
      <c r="F23" s="44">
        <f t="shared" si="1"/>
        <v>93194</v>
      </c>
      <c r="G23" s="45" t="s">
        <v>83</v>
      </c>
      <c r="H23" s="38"/>
      <c r="I23" s="40">
        <f t="shared" si="2"/>
        <v>-18639</v>
      </c>
      <c r="J23" s="40"/>
      <c r="K23" s="40">
        <v>6872</v>
      </c>
      <c r="L23" s="43">
        <f t="shared" si="3"/>
        <v>-25511</v>
      </c>
    </row>
    <row r="24" spans="1:12" ht="13.5">
      <c r="A24" s="32" t="s">
        <v>16</v>
      </c>
      <c r="B24" s="32"/>
      <c r="C24" s="41">
        <f>'FS ADMIN Expenditures'!N24</f>
        <v>590047</v>
      </c>
      <c r="D24" s="42">
        <v>612366</v>
      </c>
      <c r="E24" s="43">
        <f t="shared" si="0"/>
        <v>-22319</v>
      </c>
      <c r="F24" s="44">
        <f t="shared" si="1"/>
        <v>-31884</v>
      </c>
      <c r="G24" s="45" t="s">
        <v>83</v>
      </c>
      <c r="H24" s="38"/>
      <c r="I24" s="40">
        <f t="shared" si="2"/>
        <v>6377</v>
      </c>
      <c r="J24" s="40"/>
      <c r="K24" s="40">
        <v>-36199</v>
      </c>
      <c r="L24" s="43">
        <f t="shared" si="3"/>
        <v>42576</v>
      </c>
    </row>
    <row r="25" spans="1:12" ht="13.5">
      <c r="A25" s="32" t="s">
        <v>17</v>
      </c>
      <c r="B25" s="32"/>
      <c r="C25" s="41">
        <f>'FS ADMIN Expenditures'!N25</f>
        <v>214701</v>
      </c>
      <c r="D25" s="42">
        <v>174875</v>
      </c>
      <c r="E25" s="43">
        <f t="shared" si="0"/>
        <v>39826</v>
      </c>
      <c r="F25" s="44">
        <f t="shared" si="1"/>
        <v>56894</v>
      </c>
      <c r="G25" s="45" t="s">
        <v>83</v>
      </c>
      <c r="H25" s="38"/>
      <c r="I25" s="40">
        <f t="shared" si="2"/>
        <v>-11379</v>
      </c>
      <c r="J25" s="40"/>
      <c r="K25" s="40">
        <v>-4120</v>
      </c>
      <c r="L25" s="43">
        <f t="shared" si="3"/>
        <v>-7259</v>
      </c>
    </row>
    <row r="26" spans="1:12" ht="13.5">
      <c r="A26" s="32" t="s">
        <v>18</v>
      </c>
      <c r="B26" s="32"/>
      <c r="C26" s="41">
        <f>'FS ADMIN Expenditures'!N26</f>
        <v>84501720</v>
      </c>
      <c r="D26" s="42">
        <v>74467233</v>
      </c>
      <c r="E26" s="43">
        <f t="shared" si="0"/>
        <v>10034487</v>
      </c>
      <c r="F26" s="44">
        <f t="shared" si="1"/>
        <v>14334981</v>
      </c>
      <c r="G26" s="45" t="s">
        <v>83</v>
      </c>
      <c r="H26" s="38"/>
      <c r="I26" s="40">
        <f t="shared" si="2"/>
        <v>-2866996</v>
      </c>
      <c r="J26" s="40"/>
      <c r="K26" s="40">
        <v>-2097536</v>
      </c>
      <c r="L26" s="43">
        <f t="shared" si="3"/>
        <v>-769460</v>
      </c>
    </row>
    <row r="27" spans="1:12" ht="13.5">
      <c r="A27" s="32" t="s">
        <v>19</v>
      </c>
      <c r="B27" s="32"/>
      <c r="C27" s="41">
        <f>'FS ADMIN Expenditures'!N27</f>
        <v>580887</v>
      </c>
      <c r="D27" s="42">
        <v>601824</v>
      </c>
      <c r="E27" s="43">
        <f t="shared" si="0"/>
        <v>-20937</v>
      </c>
      <c r="F27" s="44">
        <f t="shared" si="1"/>
        <v>-29910</v>
      </c>
      <c r="G27" s="45" t="s">
        <v>83</v>
      </c>
      <c r="H27" s="38"/>
      <c r="I27" s="40">
        <f t="shared" si="2"/>
        <v>5982</v>
      </c>
      <c r="J27" s="40"/>
      <c r="K27" s="40">
        <v>-22346</v>
      </c>
      <c r="L27" s="43">
        <f t="shared" si="3"/>
        <v>28328</v>
      </c>
    </row>
    <row r="28" spans="1:12" ht="13.5">
      <c r="A28" s="32" t="s">
        <v>20</v>
      </c>
      <c r="B28" s="32"/>
      <c r="C28" s="41">
        <f>'FS ADMIN Expenditures'!N28</f>
        <v>882390</v>
      </c>
      <c r="D28" s="42">
        <v>861171</v>
      </c>
      <c r="E28" s="43">
        <f t="shared" si="0"/>
        <v>21219</v>
      </c>
      <c r="F28" s="44">
        <f t="shared" si="1"/>
        <v>30313</v>
      </c>
      <c r="G28" s="45" t="s">
        <v>83</v>
      </c>
      <c r="H28" s="38"/>
      <c r="I28" s="40">
        <f t="shared" si="2"/>
        <v>-6063</v>
      </c>
      <c r="J28" s="40"/>
      <c r="K28" s="40">
        <v>-25253</v>
      </c>
      <c r="L28" s="43">
        <f t="shared" si="3"/>
        <v>19190</v>
      </c>
    </row>
    <row r="29" spans="1:12" ht="13.5">
      <c r="A29" s="32" t="s">
        <v>21</v>
      </c>
      <c r="B29" s="32"/>
      <c r="C29" s="41">
        <f>'FS ADMIN Expenditures'!N29</f>
        <v>139287</v>
      </c>
      <c r="D29" s="42">
        <v>115665</v>
      </c>
      <c r="E29" s="43">
        <f t="shared" si="0"/>
        <v>23622</v>
      </c>
      <c r="F29" s="44">
        <f t="shared" si="1"/>
        <v>33746</v>
      </c>
      <c r="G29" s="45" t="s">
        <v>83</v>
      </c>
      <c r="H29" s="38"/>
      <c r="I29" s="40">
        <f t="shared" si="2"/>
        <v>-6749</v>
      </c>
      <c r="J29" s="40"/>
      <c r="K29" s="40">
        <v>-4499</v>
      </c>
      <c r="L29" s="43">
        <f t="shared" si="3"/>
        <v>-2250</v>
      </c>
    </row>
    <row r="30" spans="1:12" ht="13.5">
      <c r="A30" s="32" t="s">
        <v>22</v>
      </c>
      <c r="B30" s="32"/>
      <c r="C30" s="41">
        <f>'FS ADMIN Expenditures'!N30</f>
        <v>1271525</v>
      </c>
      <c r="D30" s="42">
        <v>1269416</v>
      </c>
      <c r="E30" s="43">
        <f t="shared" si="0"/>
        <v>2109</v>
      </c>
      <c r="F30" s="44">
        <f t="shared" si="1"/>
        <v>3013</v>
      </c>
      <c r="G30" s="45" t="s">
        <v>83</v>
      </c>
      <c r="H30" s="38"/>
      <c r="I30" s="40">
        <f t="shared" si="2"/>
        <v>-603</v>
      </c>
      <c r="J30" s="40"/>
      <c r="K30" s="40">
        <v>-48273</v>
      </c>
      <c r="L30" s="43">
        <f t="shared" si="3"/>
        <v>47670</v>
      </c>
    </row>
    <row r="31" spans="1:12" ht="13.5">
      <c r="A31" s="32" t="s">
        <v>23</v>
      </c>
      <c r="B31" s="32"/>
      <c r="C31" s="41">
        <f>'FS ADMIN Expenditures'!N31</f>
        <v>2209430</v>
      </c>
      <c r="D31" s="42">
        <v>2182338</v>
      </c>
      <c r="E31" s="43">
        <f t="shared" si="0"/>
        <v>27092</v>
      </c>
      <c r="F31" s="44">
        <f t="shared" si="1"/>
        <v>38703</v>
      </c>
      <c r="G31" s="45" t="s">
        <v>83</v>
      </c>
      <c r="H31" s="38"/>
      <c r="I31" s="40">
        <f t="shared" si="2"/>
        <v>-7741</v>
      </c>
      <c r="J31" s="40"/>
      <c r="K31" s="40">
        <v>-53331</v>
      </c>
      <c r="L31" s="43">
        <f t="shared" si="3"/>
        <v>45590</v>
      </c>
    </row>
    <row r="32" spans="1:12" ht="13.5">
      <c r="A32" s="32" t="s">
        <v>24</v>
      </c>
      <c r="B32" s="32"/>
      <c r="C32" s="41">
        <f>'FS ADMIN Expenditures'!N32</f>
        <v>122729</v>
      </c>
      <c r="D32" s="42">
        <v>105916</v>
      </c>
      <c r="E32" s="43">
        <f t="shared" si="0"/>
        <v>16813</v>
      </c>
      <c r="F32" s="44">
        <f t="shared" si="1"/>
        <v>24019</v>
      </c>
      <c r="G32" s="45" t="s">
        <v>83</v>
      </c>
      <c r="H32" s="38"/>
      <c r="I32" s="40">
        <f t="shared" si="2"/>
        <v>-4804</v>
      </c>
      <c r="J32" s="40"/>
      <c r="K32" s="40">
        <v>15</v>
      </c>
      <c r="L32" s="43">
        <f t="shared" si="3"/>
        <v>-4819</v>
      </c>
    </row>
    <row r="33" spans="1:12" ht="13.5">
      <c r="A33" s="32" t="s">
        <v>25</v>
      </c>
      <c r="B33" s="32"/>
      <c r="C33" s="41">
        <f>'FS ADMIN Expenditures'!N33</f>
        <v>157083</v>
      </c>
      <c r="D33" s="42">
        <v>81138</v>
      </c>
      <c r="E33" s="43">
        <f t="shared" si="0"/>
        <v>75945</v>
      </c>
      <c r="F33" s="44">
        <f t="shared" si="1"/>
        <v>108493</v>
      </c>
      <c r="G33" s="45" t="s">
        <v>83</v>
      </c>
      <c r="H33" s="38"/>
      <c r="I33" s="40">
        <f t="shared" si="2"/>
        <v>-21699</v>
      </c>
      <c r="J33" s="40"/>
      <c r="K33" s="40">
        <v>824</v>
      </c>
      <c r="L33" s="43">
        <f t="shared" si="3"/>
        <v>-22523</v>
      </c>
    </row>
    <row r="34" spans="1:12" ht="13.5">
      <c r="A34" s="32" t="s">
        <v>26</v>
      </c>
      <c r="B34" s="32"/>
      <c r="C34" s="41">
        <f>'FS ADMIN Expenditures'!N34</f>
        <v>4015824</v>
      </c>
      <c r="D34" s="42">
        <v>3396383</v>
      </c>
      <c r="E34" s="43">
        <f t="shared" si="0"/>
        <v>619441</v>
      </c>
      <c r="F34" s="44">
        <f t="shared" si="1"/>
        <v>884916</v>
      </c>
      <c r="G34" s="45" t="s">
        <v>83</v>
      </c>
      <c r="H34" s="38"/>
      <c r="I34" s="40">
        <f t="shared" si="2"/>
        <v>-176983</v>
      </c>
      <c r="J34" s="40"/>
      <c r="K34" s="40">
        <v>-111470</v>
      </c>
      <c r="L34" s="43">
        <f t="shared" si="3"/>
        <v>-65513</v>
      </c>
    </row>
    <row r="35" spans="1:12" ht="13.5">
      <c r="A35" s="32" t="s">
        <v>27</v>
      </c>
      <c r="B35" s="32"/>
      <c r="C35" s="41">
        <f>'FS ADMIN Expenditures'!N35</f>
        <v>632908</v>
      </c>
      <c r="D35" s="42">
        <v>587773</v>
      </c>
      <c r="E35" s="43">
        <f t="shared" si="0"/>
        <v>45135</v>
      </c>
      <c r="F35" s="44">
        <f t="shared" si="1"/>
        <v>64479</v>
      </c>
      <c r="G35" s="45" t="s">
        <v>83</v>
      </c>
      <c r="H35" s="38"/>
      <c r="I35" s="40">
        <f t="shared" si="2"/>
        <v>-12896</v>
      </c>
      <c r="J35" s="40"/>
      <c r="K35" s="40">
        <v>-7373</v>
      </c>
      <c r="L35" s="43">
        <f t="shared" si="3"/>
        <v>-5523</v>
      </c>
    </row>
    <row r="36" spans="1:12" ht="13.5">
      <c r="A36" s="32" t="s">
        <v>28</v>
      </c>
      <c r="B36" s="32"/>
      <c r="C36" s="41">
        <f>'FS ADMIN Expenditures'!N36</f>
        <v>535878</v>
      </c>
      <c r="D36" s="42">
        <v>428149</v>
      </c>
      <c r="E36" s="43">
        <f t="shared" si="0"/>
        <v>107729</v>
      </c>
      <c r="F36" s="44">
        <f t="shared" si="1"/>
        <v>153899</v>
      </c>
      <c r="G36" s="45" t="s">
        <v>83</v>
      </c>
      <c r="H36" s="38"/>
      <c r="I36" s="40">
        <f t="shared" si="2"/>
        <v>-30780</v>
      </c>
      <c r="J36" s="40"/>
      <c r="K36" s="40">
        <v>-12837</v>
      </c>
      <c r="L36" s="43">
        <f t="shared" si="3"/>
        <v>-17943</v>
      </c>
    </row>
    <row r="37" spans="1:12" ht="13.5">
      <c r="A37" s="32" t="s">
        <v>29</v>
      </c>
      <c r="B37" s="32"/>
      <c r="C37" s="41">
        <f>'FS ADMIN Expenditures'!N37</f>
        <v>12327178</v>
      </c>
      <c r="D37" s="42">
        <v>10845227</v>
      </c>
      <c r="E37" s="43">
        <f t="shared" si="0"/>
        <v>1481951</v>
      </c>
      <c r="F37" s="44">
        <f t="shared" si="1"/>
        <v>2117073</v>
      </c>
      <c r="G37" s="45" t="s">
        <v>83</v>
      </c>
      <c r="H37" s="38"/>
      <c r="I37" s="40">
        <f t="shared" si="2"/>
        <v>-423415</v>
      </c>
      <c r="J37" s="40"/>
      <c r="K37" s="40">
        <v>-322340</v>
      </c>
      <c r="L37" s="43">
        <f t="shared" si="3"/>
        <v>-101075</v>
      </c>
    </row>
    <row r="38" spans="1:12" ht="13.5">
      <c r="A38" s="32" t="s">
        <v>30</v>
      </c>
      <c r="B38" s="32"/>
      <c r="C38" s="41">
        <f>'FS ADMIN Expenditures'!N38</f>
        <v>1256363</v>
      </c>
      <c r="D38" s="42">
        <v>1111429</v>
      </c>
      <c r="E38" s="43">
        <f t="shared" si="0"/>
        <v>144934</v>
      </c>
      <c r="F38" s="44">
        <f t="shared" si="1"/>
        <v>207049</v>
      </c>
      <c r="G38" s="45" t="s">
        <v>83</v>
      </c>
      <c r="H38" s="38"/>
      <c r="I38" s="40">
        <f t="shared" si="2"/>
        <v>-41410</v>
      </c>
      <c r="J38" s="40"/>
      <c r="K38" s="40">
        <v>-20174</v>
      </c>
      <c r="L38" s="43">
        <f t="shared" si="3"/>
        <v>-21236</v>
      </c>
    </row>
    <row r="39" spans="1:12" ht="13.5">
      <c r="A39" s="32" t="s">
        <v>31</v>
      </c>
      <c r="B39" s="32"/>
      <c r="C39" s="41">
        <f>'FS ADMIN Expenditures'!N39</f>
        <v>132731</v>
      </c>
      <c r="D39" s="42">
        <v>122080</v>
      </c>
      <c r="E39" s="43">
        <f t="shared" si="0"/>
        <v>10651</v>
      </c>
      <c r="F39" s="44">
        <f t="shared" si="1"/>
        <v>15216</v>
      </c>
      <c r="G39" s="45" t="s">
        <v>83</v>
      </c>
      <c r="H39" s="38"/>
      <c r="I39" s="40">
        <f t="shared" si="2"/>
        <v>-3043</v>
      </c>
      <c r="J39" s="40"/>
      <c r="K39" s="40">
        <v>193</v>
      </c>
      <c r="L39" s="43">
        <f t="shared" si="3"/>
        <v>-3236</v>
      </c>
    </row>
    <row r="40" spans="1:12" ht="13.5">
      <c r="A40" s="32" t="s">
        <v>32</v>
      </c>
      <c r="B40" s="32"/>
      <c r="C40" s="41">
        <f>'FS ADMIN Expenditures'!N40</f>
        <v>9711087</v>
      </c>
      <c r="D40" s="42">
        <v>8839584</v>
      </c>
      <c r="E40" s="43">
        <f t="shared" si="0"/>
        <v>871503</v>
      </c>
      <c r="F40" s="44">
        <f t="shared" si="1"/>
        <v>1245004</v>
      </c>
      <c r="G40" s="45" t="s">
        <v>83</v>
      </c>
      <c r="H40" s="38"/>
      <c r="I40" s="40">
        <f t="shared" si="2"/>
        <v>-249001</v>
      </c>
      <c r="J40" s="40"/>
      <c r="K40" s="40">
        <v>-369227</v>
      </c>
      <c r="L40" s="43">
        <f t="shared" si="3"/>
        <v>120226</v>
      </c>
    </row>
    <row r="41" spans="1:12" ht="13.5">
      <c r="A41" s="32" t="s">
        <v>33</v>
      </c>
      <c r="B41" s="32"/>
      <c r="C41" s="41">
        <f>'FS ADMIN Expenditures'!N41</f>
        <v>13234935</v>
      </c>
      <c r="D41" s="42">
        <v>11704618</v>
      </c>
      <c r="E41" s="43">
        <f t="shared" si="0"/>
        <v>1530317</v>
      </c>
      <c r="F41" s="44">
        <f t="shared" si="1"/>
        <v>2186167</v>
      </c>
      <c r="G41" s="45" t="s">
        <v>83</v>
      </c>
      <c r="H41" s="38"/>
      <c r="I41" s="40">
        <f t="shared" si="2"/>
        <v>-437233</v>
      </c>
      <c r="J41" s="40"/>
      <c r="K41" s="40">
        <v>-444111</v>
      </c>
      <c r="L41" s="43">
        <f t="shared" si="3"/>
        <v>6878</v>
      </c>
    </row>
    <row r="42" spans="1:12" ht="13.5">
      <c r="A42" s="32" t="s">
        <v>34</v>
      </c>
      <c r="B42" s="32"/>
      <c r="C42" s="41">
        <f>'FS ADMIN Expenditures'!N42</f>
        <v>236714</v>
      </c>
      <c r="D42" s="42">
        <v>192491</v>
      </c>
      <c r="E42" s="43">
        <f t="shared" si="0"/>
        <v>44223</v>
      </c>
      <c r="F42" s="44">
        <f t="shared" si="1"/>
        <v>63176</v>
      </c>
      <c r="G42" s="45" t="s">
        <v>83</v>
      </c>
      <c r="H42" s="38"/>
      <c r="I42" s="40">
        <f t="shared" si="2"/>
        <v>-12635</v>
      </c>
      <c r="J42" s="40"/>
      <c r="K42" s="40">
        <v>-4074</v>
      </c>
      <c r="L42" s="43">
        <f t="shared" si="3"/>
        <v>-8561</v>
      </c>
    </row>
    <row r="43" spans="1:12" ht="13.5">
      <c r="A43" s="32" t="s">
        <v>35</v>
      </c>
      <c r="B43" s="32"/>
      <c r="C43" s="41">
        <f>'FS ADMIN Expenditures'!N43</f>
        <v>13362935</v>
      </c>
      <c r="D43" s="42">
        <v>11885313</v>
      </c>
      <c r="E43" s="43">
        <f t="shared" si="0"/>
        <v>1477622</v>
      </c>
      <c r="F43" s="44">
        <f t="shared" si="1"/>
        <v>2110889</v>
      </c>
      <c r="G43" s="45" t="s">
        <v>83</v>
      </c>
      <c r="H43" s="38"/>
      <c r="I43" s="40">
        <f t="shared" si="2"/>
        <v>-422178</v>
      </c>
      <c r="J43" s="40"/>
      <c r="K43" s="40">
        <v>-612489</v>
      </c>
      <c r="L43" s="43">
        <f t="shared" si="3"/>
        <v>190311</v>
      </c>
    </row>
    <row r="44" spans="1:12" ht="13.5">
      <c r="A44" s="32" t="s">
        <v>36</v>
      </c>
      <c r="B44" s="32"/>
      <c r="C44" s="41">
        <f>'FS ADMIN Expenditures'!N44</f>
        <v>11186949</v>
      </c>
      <c r="D44" s="42">
        <v>10257514</v>
      </c>
      <c r="E44" s="43">
        <f t="shared" si="0"/>
        <v>929435</v>
      </c>
      <c r="F44" s="44">
        <f t="shared" si="1"/>
        <v>1327764</v>
      </c>
      <c r="G44" s="45" t="s">
        <v>83</v>
      </c>
      <c r="H44" s="38"/>
      <c r="I44" s="40">
        <f t="shared" si="2"/>
        <v>-265553</v>
      </c>
      <c r="J44" s="40"/>
      <c r="K44" s="40">
        <v>-272945</v>
      </c>
      <c r="L44" s="43">
        <f t="shared" si="3"/>
        <v>7392</v>
      </c>
    </row>
    <row r="45" spans="1:12" ht="13.5">
      <c r="A45" s="32" t="s">
        <v>37</v>
      </c>
      <c r="B45" s="32"/>
      <c r="C45" s="41">
        <f>'FS ADMIN Expenditures'!N45</f>
        <v>7621964</v>
      </c>
      <c r="D45" s="42">
        <v>8375179</v>
      </c>
      <c r="E45" s="43">
        <f t="shared" si="0"/>
        <v>-753215</v>
      </c>
      <c r="F45" s="44">
        <f t="shared" si="1"/>
        <v>-1076021</v>
      </c>
      <c r="G45" s="45" t="s">
        <v>83</v>
      </c>
      <c r="H45" s="38"/>
      <c r="I45" s="40">
        <f t="shared" si="2"/>
        <v>215204</v>
      </c>
      <c r="J45" s="40"/>
      <c r="K45" s="40">
        <v>-150745</v>
      </c>
      <c r="L45" s="43">
        <f t="shared" si="3"/>
        <v>365949</v>
      </c>
    </row>
    <row r="46" spans="1:12" ht="13.5">
      <c r="A46" s="32" t="s">
        <v>38</v>
      </c>
      <c r="B46" s="32"/>
      <c r="C46" s="41">
        <f>'FS ADMIN Expenditures'!N46</f>
        <v>2764122</v>
      </c>
      <c r="D46" s="42">
        <v>2593305</v>
      </c>
      <c r="E46" s="43">
        <f t="shared" si="0"/>
        <v>170817</v>
      </c>
      <c r="F46" s="44">
        <f t="shared" si="1"/>
        <v>244024</v>
      </c>
      <c r="G46" s="45" t="s">
        <v>83</v>
      </c>
      <c r="H46" s="38"/>
      <c r="I46" s="40">
        <f t="shared" si="2"/>
        <v>-48805</v>
      </c>
      <c r="J46" s="40"/>
      <c r="K46" s="40">
        <v>-93253</v>
      </c>
      <c r="L46" s="43">
        <f t="shared" si="3"/>
        <v>44448</v>
      </c>
    </row>
    <row r="47" spans="1:12" ht="13.5">
      <c r="A47" s="32" t="s">
        <v>39</v>
      </c>
      <c r="B47" s="32"/>
      <c r="C47" s="41">
        <f>'FS ADMIN Expenditures'!N47</f>
        <v>1708405</v>
      </c>
      <c r="D47" s="42">
        <v>1676220</v>
      </c>
      <c r="E47" s="43">
        <f t="shared" si="0"/>
        <v>32185</v>
      </c>
      <c r="F47" s="44">
        <f t="shared" si="1"/>
        <v>45979</v>
      </c>
      <c r="G47" s="45" t="s">
        <v>83</v>
      </c>
      <c r="H47" s="38"/>
      <c r="I47" s="40">
        <f t="shared" si="2"/>
        <v>-9196</v>
      </c>
      <c r="J47" s="40"/>
      <c r="K47" s="40">
        <v>-101215</v>
      </c>
      <c r="L47" s="43">
        <f t="shared" si="3"/>
        <v>92019</v>
      </c>
    </row>
    <row r="48" spans="1:12" ht="13.5">
      <c r="A48" s="32" t="s">
        <v>40</v>
      </c>
      <c r="B48" s="32"/>
      <c r="C48" s="41">
        <f>'FS ADMIN Expenditures'!N48</f>
        <v>3096163</v>
      </c>
      <c r="D48" s="42">
        <v>2769038</v>
      </c>
      <c r="E48" s="43">
        <f t="shared" si="0"/>
        <v>327125</v>
      </c>
      <c r="F48" s="44">
        <f t="shared" si="1"/>
        <v>467321</v>
      </c>
      <c r="G48" s="45" t="s">
        <v>83</v>
      </c>
      <c r="H48" s="38"/>
      <c r="I48" s="40">
        <f t="shared" si="2"/>
        <v>-93464</v>
      </c>
      <c r="J48" s="40"/>
      <c r="K48" s="40">
        <v>-155762</v>
      </c>
      <c r="L48" s="43">
        <f t="shared" si="3"/>
        <v>62298</v>
      </c>
    </row>
    <row r="49" spans="1:12" ht="13.5">
      <c r="A49" s="32" t="s">
        <v>41</v>
      </c>
      <c r="B49" s="32"/>
      <c r="C49" s="41">
        <f>'FS ADMIN Expenditures'!N49</f>
        <v>2900591</v>
      </c>
      <c r="D49" s="42">
        <v>2507562</v>
      </c>
      <c r="E49" s="43">
        <f t="shared" si="0"/>
        <v>393029</v>
      </c>
      <c r="F49" s="44">
        <f t="shared" si="1"/>
        <v>561470</v>
      </c>
      <c r="G49" s="45" t="s">
        <v>83</v>
      </c>
      <c r="H49" s="38"/>
      <c r="I49" s="40">
        <f t="shared" si="2"/>
        <v>-112294</v>
      </c>
      <c r="J49" s="40"/>
      <c r="K49" s="40">
        <v>-81364</v>
      </c>
      <c r="L49" s="43">
        <f t="shared" si="3"/>
        <v>-30930</v>
      </c>
    </row>
    <row r="50" spans="1:12" ht="13.5">
      <c r="A50" s="32" t="s">
        <v>42</v>
      </c>
      <c r="B50" s="32"/>
      <c r="C50" s="41">
        <f>'FS ADMIN Expenditures'!N50</f>
        <v>12337611</v>
      </c>
      <c r="D50" s="42">
        <v>10316415</v>
      </c>
      <c r="E50" s="43">
        <f t="shared" si="0"/>
        <v>2021196</v>
      </c>
      <c r="F50" s="44">
        <f t="shared" si="1"/>
        <v>2887423</v>
      </c>
      <c r="G50" s="45" t="s">
        <v>83</v>
      </c>
      <c r="H50" s="38"/>
      <c r="I50" s="40">
        <f t="shared" si="2"/>
        <v>-577485</v>
      </c>
      <c r="J50" s="40"/>
      <c r="K50" s="40">
        <v>-215750</v>
      </c>
      <c r="L50" s="43">
        <f t="shared" si="3"/>
        <v>-361735</v>
      </c>
    </row>
    <row r="51" spans="1:12" ht="13.5">
      <c r="A51" s="32" t="s">
        <v>43</v>
      </c>
      <c r="B51" s="32"/>
      <c r="C51" s="41">
        <f>'FS ADMIN Expenditures'!N51</f>
        <v>1858536</v>
      </c>
      <c r="D51" s="42">
        <v>1705976</v>
      </c>
      <c r="E51" s="43">
        <f t="shared" si="0"/>
        <v>152560</v>
      </c>
      <c r="F51" s="44">
        <f t="shared" si="1"/>
        <v>217943</v>
      </c>
      <c r="G51" s="45" t="s">
        <v>83</v>
      </c>
      <c r="H51" s="38"/>
      <c r="I51" s="40">
        <f t="shared" si="2"/>
        <v>-43589</v>
      </c>
      <c r="J51" s="40"/>
      <c r="K51" s="40">
        <v>-36152</v>
      </c>
      <c r="L51" s="43">
        <f t="shared" si="3"/>
        <v>-7437</v>
      </c>
    </row>
    <row r="52" spans="1:12" ht="13.5">
      <c r="A52" s="32" t="s">
        <v>44</v>
      </c>
      <c r="B52" s="32"/>
      <c r="C52" s="41">
        <f>'FS ADMIN Expenditures'!N52</f>
        <v>1322677</v>
      </c>
      <c r="D52" s="42">
        <v>1177472</v>
      </c>
      <c r="E52" s="43">
        <f t="shared" si="0"/>
        <v>145205</v>
      </c>
      <c r="F52" s="44">
        <f t="shared" si="1"/>
        <v>207436</v>
      </c>
      <c r="G52" s="45" t="s">
        <v>83</v>
      </c>
      <c r="H52" s="38"/>
      <c r="I52" s="40">
        <f t="shared" si="2"/>
        <v>-41487</v>
      </c>
      <c r="J52" s="40"/>
      <c r="K52" s="40">
        <v>-61293</v>
      </c>
      <c r="L52" s="43">
        <f t="shared" si="3"/>
        <v>19806</v>
      </c>
    </row>
    <row r="53" spans="1:12" ht="13.5">
      <c r="A53" s="32" t="s">
        <v>45</v>
      </c>
      <c r="B53" s="32"/>
      <c r="C53" s="41">
        <f>'FS ADMIN Expenditures'!N53</f>
        <v>53831</v>
      </c>
      <c r="D53" s="42">
        <v>61133</v>
      </c>
      <c r="E53" s="43">
        <f t="shared" si="0"/>
        <v>-7302</v>
      </c>
      <c r="F53" s="44">
        <f t="shared" si="1"/>
        <v>-10431</v>
      </c>
      <c r="G53" s="45" t="s">
        <v>83</v>
      </c>
      <c r="H53" s="38"/>
      <c r="I53" s="40">
        <f t="shared" si="2"/>
        <v>2086</v>
      </c>
      <c r="J53" s="40"/>
      <c r="K53" s="40">
        <v>3143</v>
      </c>
      <c r="L53" s="43">
        <f t="shared" si="3"/>
        <v>-1057</v>
      </c>
    </row>
    <row r="54" spans="1:12" ht="13.5">
      <c r="A54" s="32" t="s">
        <v>46</v>
      </c>
      <c r="B54" s="32"/>
      <c r="C54" s="41">
        <f>'FS ADMIN Expenditures'!N54</f>
        <v>464664</v>
      </c>
      <c r="D54" s="42">
        <v>429142</v>
      </c>
      <c r="E54" s="43">
        <f t="shared" si="0"/>
        <v>35522</v>
      </c>
      <c r="F54" s="44">
        <f t="shared" si="1"/>
        <v>50746</v>
      </c>
      <c r="G54" s="45" t="s">
        <v>83</v>
      </c>
      <c r="H54" s="38"/>
      <c r="I54" s="40">
        <f t="shared" si="2"/>
        <v>-10149</v>
      </c>
      <c r="J54" s="40"/>
      <c r="K54" s="40">
        <v>-220</v>
      </c>
      <c r="L54" s="43">
        <f t="shared" si="3"/>
        <v>-9929</v>
      </c>
    </row>
    <row r="55" spans="1:12" ht="13.5">
      <c r="A55" s="32" t="s">
        <v>47</v>
      </c>
      <c r="B55" s="32"/>
      <c r="C55" s="41">
        <f>'FS ADMIN Expenditures'!N55</f>
        <v>3434495</v>
      </c>
      <c r="D55" s="42">
        <v>3025194</v>
      </c>
      <c r="E55" s="43">
        <f t="shared" si="0"/>
        <v>409301</v>
      </c>
      <c r="F55" s="44">
        <f t="shared" si="1"/>
        <v>584716</v>
      </c>
      <c r="G55" s="45" t="s">
        <v>83</v>
      </c>
      <c r="H55" s="38"/>
      <c r="I55" s="40">
        <f t="shared" si="2"/>
        <v>-116943</v>
      </c>
      <c r="J55" s="40"/>
      <c r="K55" s="40">
        <v>-37260</v>
      </c>
      <c r="L55" s="43">
        <f t="shared" si="3"/>
        <v>-79683</v>
      </c>
    </row>
    <row r="56" spans="1:12" ht="13.5">
      <c r="A56" s="32" t="s">
        <v>48</v>
      </c>
      <c r="B56" s="32"/>
      <c r="C56" s="41">
        <f>'FS ADMIN Expenditures'!N56</f>
        <v>1877753</v>
      </c>
      <c r="D56" s="42">
        <v>1726227</v>
      </c>
      <c r="E56" s="43">
        <f t="shared" si="0"/>
        <v>151526</v>
      </c>
      <c r="F56" s="44">
        <f t="shared" si="1"/>
        <v>216466</v>
      </c>
      <c r="G56" s="45" t="s">
        <v>83</v>
      </c>
      <c r="H56" s="38"/>
      <c r="I56" s="40">
        <f t="shared" si="2"/>
        <v>-43293</v>
      </c>
      <c r="J56" s="40"/>
      <c r="K56" s="40">
        <v>-12321</v>
      </c>
      <c r="L56" s="43">
        <f t="shared" si="3"/>
        <v>-30972</v>
      </c>
    </row>
    <row r="57" spans="1:12" ht="13.5">
      <c r="A57" s="32" t="s">
        <v>49</v>
      </c>
      <c r="B57" s="32"/>
      <c r="C57" s="41">
        <f>'FS ADMIN Expenditures'!N57</f>
        <v>3750713</v>
      </c>
      <c r="D57" s="42">
        <v>3523214</v>
      </c>
      <c r="E57" s="43">
        <f t="shared" si="0"/>
        <v>227499</v>
      </c>
      <c r="F57" s="44">
        <f t="shared" si="1"/>
        <v>324999</v>
      </c>
      <c r="G57" s="45" t="s">
        <v>83</v>
      </c>
      <c r="H57" s="38"/>
      <c r="I57" s="40">
        <f t="shared" si="2"/>
        <v>-65000</v>
      </c>
      <c r="J57" s="40"/>
      <c r="K57" s="40">
        <v>-77830</v>
      </c>
      <c r="L57" s="43">
        <f t="shared" si="3"/>
        <v>12830</v>
      </c>
    </row>
    <row r="58" spans="1:12" ht="13.5">
      <c r="A58" s="32" t="s">
        <v>50</v>
      </c>
      <c r="B58" s="32"/>
      <c r="C58" s="41">
        <f>'FS ADMIN Expenditures'!N58</f>
        <v>440744</v>
      </c>
      <c r="D58" s="42">
        <v>421440</v>
      </c>
      <c r="E58" s="43">
        <f t="shared" si="0"/>
        <v>19304</v>
      </c>
      <c r="F58" s="44">
        <f t="shared" si="1"/>
        <v>27577</v>
      </c>
      <c r="G58" s="45" t="s">
        <v>83</v>
      </c>
      <c r="H58" s="38"/>
      <c r="I58" s="40">
        <f t="shared" si="2"/>
        <v>-5515</v>
      </c>
      <c r="J58" s="40"/>
      <c r="K58" s="40">
        <v>108</v>
      </c>
      <c r="L58" s="43">
        <f t="shared" si="3"/>
        <v>-5623</v>
      </c>
    </row>
    <row r="59" spans="1:12" ht="13.5">
      <c r="A59" s="32" t="s">
        <v>51</v>
      </c>
      <c r="B59" s="32"/>
      <c r="C59" s="41">
        <f>'FS ADMIN Expenditures'!N59</f>
        <v>554819</v>
      </c>
      <c r="D59" s="42">
        <v>502934</v>
      </c>
      <c r="E59" s="43">
        <f t="shared" si="0"/>
        <v>51885</v>
      </c>
      <c r="F59" s="44">
        <f t="shared" si="1"/>
        <v>74121</v>
      </c>
      <c r="G59" s="45" t="s">
        <v>83</v>
      </c>
      <c r="H59" s="38"/>
      <c r="I59" s="40">
        <f t="shared" si="2"/>
        <v>-14824</v>
      </c>
      <c r="J59" s="40"/>
      <c r="K59" s="40">
        <v>-7753</v>
      </c>
      <c r="L59" s="43">
        <f t="shared" si="3"/>
        <v>-7071</v>
      </c>
    </row>
    <row r="60" spans="1:12" ht="13.5">
      <c r="A60" s="32" t="s">
        <v>52</v>
      </c>
      <c r="B60" s="32"/>
      <c r="C60" s="41">
        <f>'FS ADMIN Expenditures'!N60</f>
        <v>168607</v>
      </c>
      <c r="D60" s="42">
        <v>153004</v>
      </c>
      <c r="E60" s="43">
        <f t="shared" si="0"/>
        <v>15603</v>
      </c>
      <c r="F60" s="44">
        <f t="shared" si="1"/>
        <v>22290</v>
      </c>
      <c r="G60" s="45" t="s">
        <v>83</v>
      </c>
      <c r="H60" s="38"/>
      <c r="I60" s="40">
        <f t="shared" si="2"/>
        <v>-4458</v>
      </c>
      <c r="J60" s="40"/>
      <c r="K60" s="40">
        <v>-4380</v>
      </c>
      <c r="L60" s="43">
        <f t="shared" si="3"/>
        <v>-78</v>
      </c>
    </row>
    <row r="61" spans="1:12" ht="13.5">
      <c r="A61" s="32" t="s">
        <v>53</v>
      </c>
      <c r="B61" s="32"/>
      <c r="C61" s="41">
        <f>'FS ADMIN Expenditures'!N61</f>
        <v>4567753</v>
      </c>
      <c r="D61" s="42">
        <v>3643506</v>
      </c>
      <c r="E61" s="43">
        <f t="shared" si="0"/>
        <v>924247</v>
      </c>
      <c r="F61" s="44">
        <f t="shared" si="1"/>
        <v>1320353</v>
      </c>
      <c r="G61" s="45" t="s">
        <v>83</v>
      </c>
      <c r="H61" s="38"/>
      <c r="I61" s="40">
        <f t="shared" si="2"/>
        <v>-264071</v>
      </c>
      <c r="J61" s="40"/>
      <c r="K61" s="40">
        <v>-96841</v>
      </c>
      <c r="L61" s="43">
        <f t="shared" si="3"/>
        <v>-167230</v>
      </c>
    </row>
    <row r="62" spans="1:12" ht="13.5">
      <c r="A62" s="32" t="s">
        <v>54</v>
      </c>
      <c r="B62" s="32"/>
      <c r="C62" s="41">
        <f>'FS ADMIN Expenditures'!N62</f>
        <v>436887</v>
      </c>
      <c r="D62" s="42">
        <v>408758</v>
      </c>
      <c r="E62" s="43">
        <f t="shared" si="0"/>
        <v>28129</v>
      </c>
      <c r="F62" s="44">
        <f t="shared" si="1"/>
        <v>40184</v>
      </c>
      <c r="G62" s="45" t="s">
        <v>83</v>
      </c>
      <c r="H62" s="38"/>
      <c r="I62" s="40">
        <f t="shared" si="2"/>
        <v>-8037</v>
      </c>
      <c r="J62" s="40"/>
      <c r="K62" s="40">
        <v>-4599</v>
      </c>
      <c r="L62" s="43">
        <f t="shared" si="3"/>
        <v>-3438</v>
      </c>
    </row>
    <row r="63" spans="1:12" ht="13.5">
      <c r="A63" s="32" t="s">
        <v>55</v>
      </c>
      <c r="B63" s="32"/>
      <c r="C63" s="41">
        <f>'FS ADMIN Expenditures'!N63</f>
        <v>4378523</v>
      </c>
      <c r="D63" s="42">
        <v>4088447</v>
      </c>
      <c r="E63" s="43">
        <f t="shared" si="0"/>
        <v>290076</v>
      </c>
      <c r="F63" s="44">
        <f t="shared" si="1"/>
        <v>414394</v>
      </c>
      <c r="G63" s="45" t="s">
        <v>83</v>
      </c>
      <c r="H63" s="38"/>
      <c r="I63" s="40">
        <f t="shared" si="2"/>
        <v>-82879</v>
      </c>
      <c r="J63" s="40"/>
      <c r="K63" s="40">
        <v>-77062</v>
      </c>
      <c r="L63" s="43">
        <f t="shared" si="3"/>
        <v>-5817</v>
      </c>
    </row>
    <row r="64" spans="1:12" ht="13.5">
      <c r="A64" s="32" t="s">
        <v>56</v>
      </c>
      <c r="B64" s="32"/>
      <c r="C64" s="41">
        <f>'FS ADMIN Expenditures'!N64</f>
        <v>1225117</v>
      </c>
      <c r="D64" s="42">
        <v>1206500</v>
      </c>
      <c r="E64" s="43">
        <f t="shared" si="0"/>
        <v>18617</v>
      </c>
      <c r="F64" s="44">
        <f t="shared" si="1"/>
        <v>26596</v>
      </c>
      <c r="G64" s="45" t="s">
        <v>83</v>
      </c>
      <c r="H64" s="38"/>
      <c r="I64" s="40">
        <f t="shared" si="2"/>
        <v>-5319</v>
      </c>
      <c r="J64" s="40"/>
      <c r="K64" s="40">
        <v>-63784</v>
      </c>
      <c r="L64" s="43">
        <f t="shared" si="3"/>
        <v>58465</v>
      </c>
    </row>
    <row r="65" spans="1:12" ht="13.5">
      <c r="A65" s="32" t="s">
        <v>57</v>
      </c>
      <c r="B65" s="32"/>
      <c r="C65" s="41">
        <f>'FS ADMIN Expenditures'!N65</f>
        <v>793816</v>
      </c>
      <c r="D65" s="42">
        <v>696443</v>
      </c>
      <c r="E65" s="43">
        <f t="shared" si="0"/>
        <v>97373</v>
      </c>
      <c r="F65" s="44">
        <f t="shared" si="1"/>
        <v>139104</v>
      </c>
      <c r="G65" s="45" t="s">
        <v>83</v>
      </c>
      <c r="H65" s="38"/>
      <c r="I65" s="40">
        <f t="shared" si="2"/>
        <v>-27821</v>
      </c>
      <c r="J65" s="40"/>
      <c r="K65" s="40">
        <v>20153</v>
      </c>
      <c r="L65" s="43">
        <f t="shared" si="3"/>
        <v>-47974</v>
      </c>
    </row>
    <row r="66" spans="1:12" ht="13.5">
      <c r="A66" s="46"/>
      <c r="B66" s="46"/>
      <c r="C66" s="47"/>
      <c r="D66" s="48"/>
      <c r="E66" s="49"/>
      <c r="F66" s="50"/>
      <c r="G66" s="51"/>
      <c r="H66" s="52"/>
      <c r="I66" s="53"/>
      <c r="J66" s="53"/>
      <c r="K66" s="53"/>
      <c r="L66" s="49"/>
    </row>
    <row r="67" spans="1:12" ht="14.25" thickBot="1">
      <c r="A67" s="54" t="s">
        <v>58</v>
      </c>
      <c r="B67" s="46"/>
      <c r="C67" s="55">
        <f>SUM(C8:C65)</f>
        <v>255107124</v>
      </c>
      <c r="D67" s="56">
        <f>SUM(D8:D65)</f>
        <v>226790130</v>
      </c>
      <c r="E67" s="56">
        <f>SUM(E8:E65)</f>
        <v>28316994</v>
      </c>
      <c r="F67" s="57">
        <f>SUM(F8:F65)</f>
        <v>40452855</v>
      </c>
      <c r="G67" s="58"/>
      <c r="H67" s="59"/>
      <c r="I67" s="55">
        <f>SUM(I8:I65)</f>
        <v>-8090575</v>
      </c>
      <c r="J67" s="60"/>
      <c r="K67" s="55">
        <f>SUM(K8:K65)</f>
        <v>-6441504</v>
      </c>
      <c r="L67" s="56">
        <f>SUM(L8:L65)</f>
        <v>-1649071</v>
      </c>
    </row>
    <row r="68" ht="13.5">
      <c r="L68" s="61"/>
    </row>
    <row r="69" spans="5:7" ht="13.5">
      <c r="E69" s="61"/>
      <c r="G69" s="62"/>
    </row>
    <row r="72" spans="1:12" ht="13.5">
      <c r="A72" s="8"/>
      <c r="B72" s="9"/>
      <c r="C72" s="8"/>
      <c r="D72" s="8"/>
      <c r="E72" s="8"/>
      <c r="F72" s="8"/>
      <c r="G72" s="8"/>
      <c r="H72" s="9"/>
      <c r="I72" s="8"/>
      <c r="J72" s="9"/>
      <c r="K72" s="8"/>
      <c r="L72" s="8"/>
    </row>
  </sheetData>
  <sheetProtection/>
  <printOptions horizontalCentered="1"/>
  <pageMargins left="0" right="0" top="0.5" bottom="0.25" header="0.25" footer="0"/>
  <pageSetup horizontalDpi="600" verticalDpi="600" orientation="landscape" scale="66" r:id="rId1"/>
  <headerFooter alignWithMargins="0">
    <oddHeader>&amp;RPAGE &amp;P OF &amp;N</oddHeader>
    <oddFooter>&amp;L&amp;Z&amp;F&amp;A</oddFooter>
  </headerFooter>
</worksheet>
</file>

<file path=xl/worksheets/sheet2.xml><?xml version="1.0" encoding="utf-8"?>
<worksheet xmlns="http://schemas.openxmlformats.org/spreadsheetml/2006/main" xmlns:r="http://schemas.openxmlformats.org/officeDocument/2006/relationships">
  <dimension ref="A1:P88"/>
  <sheetViews>
    <sheetView zoomScalePageLayoutView="0" workbookViewId="0" topLeftCell="B1">
      <selection activeCell="G17" sqref="G17"/>
    </sheetView>
  </sheetViews>
  <sheetFormatPr defaultColWidth="9.140625" defaultRowHeight="12.75"/>
  <cols>
    <col min="1" max="1" width="17.00390625" style="64" customWidth="1"/>
    <col min="2" max="2" width="2.7109375" style="64" customWidth="1"/>
    <col min="3" max="3" width="19.8515625" style="64" bestFit="1" customWidth="1"/>
    <col min="4" max="4" width="13.28125" style="64" customWidth="1"/>
    <col min="5" max="5" width="12.421875" style="64" bestFit="1" customWidth="1"/>
    <col min="6" max="6" width="14.00390625" style="64" bestFit="1" customWidth="1"/>
    <col min="7" max="7" width="3.00390625" style="64" customWidth="1"/>
    <col min="8" max="8" width="12.140625" style="64" customWidth="1"/>
    <col min="9" max="9" width="12.57421875" style="64" customWidth="1"/>
    <col min="10" max="10" width="13.421875" style="64" customWidth="1"/>
    <col min="11" max="11" width="15.00390625" style="64" customWidth="1"/>
    <col min="12" max="12" width="2.57421875" style="64" customWidth="1"/>
    <col min="13" max="13" width="14.421875" style="64" bestFit="1" customWidth="1"/>
    <col min="14" max="16" width="12.421875" style="64" bestFit="1" customWidth="1"/>
    <col min="17" max="16384" width="9.140625" style="64" customWidth="1"/>
  </cols>
  <sheetData>
    <row r="1" ht="16.5">
      <c r="A1" s="63" t="s">
        <v>95</v>
      </c>
    </row>
    <row r="2" spans="1:4" ht="13.5">
      <c r="A2" s="65"/>
      <c r="B2" s="65"/>
      <c r="C2" s="65"/>
      <c r="D2" s="65"/>
    </row>
    <row r="3" spans="1:4" ht="14.25" thickBot="1">
      <c r="A3" s="65"/>
      <c r="B3" s="65"/>
      <c r="C3" s="65"/>
      <c r="D3" s="65"/>
    </row>
    <row r="4" spans="1:16" ht="13.5">
      <c r="A4" s="66"/>
      <c r="C4" s="67" t="s">
        <v>94</v>
      </c>
      <c r="D4" s="68"/>
      <c r="E4" s="68"/>
      <c r="F4" s="69"/>
      <c r="H4" s="67" t="s">
        <v>96</v>
      </c>
      <c r="I4" s="68"/>
      <c r="J4" s="68"/>
      <c r="K4" s="69"/>
      <c r="M4" s="67" t="s">
        <v>97</v>
      </c>
      <c r="N4" s="68"/>
      <c r="O4" s="68"/>
      <c r="P4" s="69"/>
    </row>
    <row r="5" spans="1:16" ht="13.5">
      <c r="A5" s="70"/>
      <c r="C5" s="71" t="s">
        <v>110</v>
      </c>
      <c r="D5" s="72"/>
      <c r="E5" s="72"/>
      <c r="F5" s="73"/>
      <c r="H5" s="71" t="s">
        <v>111</v>
      </c>
      <c r="I5" s="72"/>
      <c r="J5" s="72"/>
      <c r="K5" s="73"/>
      <c r="M5" s="71" t="s">
        <v>91</v>
      </c>
      <c r="N5" s="72"/>
      <c r="O5" s="72"/>
      <c r="P5" s="73"/>
    </row>
    <row r="6" spans="1:16" ht="14.25" thickBot="1">
      <c r="A6" s="74" t="s">
        <v>59</v>
      </c>
      <c r="C6" s="75" t="s">
        <v>60</v>
      </c>
      <c r="D6" s="76" t="s">
        <v>61</v>
      </c>
      <c r="E6" s="76" t="s">
        <v>62</v>
      </c>
      <c r="F6" s="77" t="s">
        <v>58</v>
      </c>
      <c r="H6" s="75" t="s">
        <v>60</v>
      </c>
      <c r="I6" s="76" t="s">
        <v>61</v>
      </c>
      <c r="J6" s="76" t="s">
        <v>62</v>
      </c>
      <c r="K6" s="77" t="s">
        <v>58</v>
      </c>
      <c r="M6" s="75" t="s">
        <v>60</v>
      </c>
      <c r="N6" s="76" t="s">
        <v>61</v>
      </c>
      <c r="O6" s="76" t="s">
        <v>62</v>
      </c>
      <c r="P6" s="77" t="s">
        <v>58</v>
      </c>
    </row>
    <row r="8" spans="1:16" ht="13.5">
      <c r="A8" s="78" t="s">
        <v>0</v>
      </c>
      <c r="C8" s="79">
        <v>15169718</v>
      </c>
      <c r="D8" s="80">
        <v>10660487</v>
      </c>
      <c r="E8" s="80">
        <v>4509232</v>
      </c>
      <c r="F8" s="81">
        <f>SUM(C8:E8)</f>
        <v>30339437</v>
      </c>
      <c r="H8" s="79">
        <v>0</v>
      </c>
      <c r="I8" s="80">
        <v>0</v>
      </c>
      <c r="J8" s="80">
        <v>0</v>
      </c>
      <c r="K8" s="81">
        <f>SUM(H8:J8)</f>
        <v>0</v>
      </c>
      <c r="M8" s="79">
        <f>C8+H8</f>
        <v>15169718</v>
      </c>
      <c r="N8" s="80">
        <f>D8+I8</f>
        <v>10660487</v>
      </c>
      <c r="O8" s="80">
        <f>E8+J8</f>
        <v>4509232</v>
      </c>
      <c r="P8" s="81">
        <f>SUM(M8:O8)</f>
        <v>30339437</v>
      </c>
    </row>
    <row r="9" spans="1:16" ht="13.5">
      <c r="A9" s="82" t="s">
        <v>1</v>
      </c>
      <c r="C9" s="83">
        <v>51173</v>
      </c>
      <c r="D9" s="84">
        <v>35820</v>
      </c>
      <c r="E9" s="84">
        <v>15351</v>
      </c>
      <c r="F9" s="85">
        <f aca="true" t="shared" si="0" ref="F9:F65">SUM(C9:E9)</f>
        <v>102344</v>
      </c>
      <c r="H9" s="83">
        <v>0</v>
      </c>
      <c r="I9" s="84">
        <v>0</v>
      </c>
      <c r="J9" s="84">
        <v>0</v>
      </c>
      <c r="K9" s="85">
        <f aca="true" t="shared" si="1" ref="K9:K65">SUM(H9:J9)</f>
        <v>0</v>
      </c>
      <c r="M9" s="83">
        <f aca="true" t="shared" si="2" ref="M9:M65">C9+H9</f>
        <v>51173</v>
      </c>
      <c r="N9" s="84">
        <f aca="true" t="shared" si="3" ref="N9:N65">D9+I9</f>
        <v>35820</v>
      </c>
      <c r="O9" s="84">
        <f aca="true" t="shared" si="4" ref="O9:O65">E9+J9</f>
        <v>15351</v>
      </c>
      <c r="P9" s="85">
        <f aca="true" t="shared" si="5" ref="P9:P65">SUM(M9:O9)</f>
        <v>102344</v>
      </c>
    </row>
    <row r="10" spans="1:16" ht="13.5">
      <c r="A10" s="82" t="s">
        <v>2</v>
      </c>
      <c r="C10" s="83">
        <v>391504</v>
      </c>
      <c r="D10" s="84">
        <v>278141</v>
      </c>
      <c r="E10" s="84">
        <v>113369</v>
      </c>
      <c r="F10" s="85">
        <f t="shared" si="0"/>
        <v>783014</v>
      </c>
      <c r="H10" s="83">
        <v>0</v>
      </c>
      <c r="I10" s="84">
        <v>-27106</v>
      </c>
      <c r="J10" s="84">
        <v>27106</v>
      </c>
      <c r="K10" s="85">
        <f t="shared" si="1"/>
        <v>0</v>
      </c>
      <c r="M10" s="83">
        <f t="shared" si="2"/>
        <v>391504</v>
      </c>
      <c r="N10" s="84">
        <f t="shared" si="3"/>
        <v>251035</v>
      </c>
      <c r="O10" s="84">
        <f t="shared" si="4"/>
        <v>140475</v>
      </c>
      <c r="P10" s="85">
        <f t="shared" si="5"/>
        <v>783014</v>
      </c>
    </row>
    <row r="11" spans="1:16" ht="13.5">
      <c r="A11" s="82" t="s">
        <v>3</v>
      </c>
      <c r="C11" s="83">
        <v>2616627</v>
      </c>
      <c r="D11" s="84">
        <v>1831637</v>
      </c>
      <c r="E11" s="84">
        <v>784987</v>
      </c>
      <c r="F11" s="85">
        <f t="shared" si="0"/>
        <v>5233251</v>
      </c>
      <c r="H11" s="83">
        <v>0</v>
      </c>
      <c r="I11" s="84">
        <v>0</v>
      </c>
      <c r="J11" s="84">
        <v>0</v>
      </c>
      <c r="K11" s="85">
        <f t="shared" si="1"/>
        <v>0</v>
      </c>
      <c r="M11" s="83">
        <f t="shared" si="2"/>
        <v>2616627</v>
      </c>
      <c r="N11" s="84">
        <f t="shared" si="3"/>
        <v>1831637</v>
      </c>
      <c r="O11" s="84">
        <f t="shared" si="4"/>
        <v>784987</v>
      </c>
      <c r="P11" s="85">
        <f t="shared" si="5"/>
        <v>5233251</v>
      </c>
    </row>
    <row r="12" spans="1:16" ht="13.5">
      <c r="A12" s="82" t="s">
        <v>4</v>
      </c>
      <c r="C12" s="83">
        <v>444712</v>
      </c>
      <c r="D12" s="84">
        <v>312546</v>
      </c>
      <c r="E12" s="84">
        <v>132165</v>
      </c>
      <c r="F12" s="85">
        <f t="shared" si="0"/>
        <v>889423</v>
      </c>
      <c r="H12" s="83">
        <v>0</v>
      </c>
      <c r="I12" s="84">
        <v>0</v>
      </c>
      <c r="J12" s="84">
        <v>0</v>
      </c>
      <c r="K12" s="85">
        <f t="shared" si="1"/>
        <v>0</v>
      </c>
      <c r="M12" s="83">
        <f t="shared" si="2"/>
        <v>444712</v>
      </c>
      <c r="N12" s="84">
        <f t="shared" si="3"/>
        <v>312546</v>
      </c>
      <c r="O12" s="84">
        <f t="shared" si="4"/>
        <v>132165</v>
      </c>
      <c r="P12" s="85">
        <f t="shared" si="5"/>
        <v>889423</v>
      </c>
    </row>
    <row r="13" spans="1:16" ht="13.5">
      <c r="A13" s="82" t="s">
        <v>5</v>
      </c>
      <c r="C13" s="83">
        <v>269726</v>
      </c>
      <c r="D13" s="84">
        <v>190921</v>
      </c>
      <c r="E13" s="84">
        <v>78808</v>
      </c>
      <c r="F13" s="85">
        <f t="shared" si="0"/>
        <v>539455</v>
      </c>
      <c r="H13" s="83">
        <v>0</v>
      </c>
      <c r="I13" s="84">
        <v>0</v>
      </c>
      <c r="J13" s="84">
        <v>0</v>
      </c>
      <c r="K13" s="85">
        <f t="shared" si="1"/>
        <v>0</v>
      </c>
      <c r="M13" s="83">
        <f t="shared" si="2"/>
        <v>269726</v>
      </c>
      <c r="N13" s="84">
        <f t="shared" si="3"/>
        <v>190921</v>
      </c>
      <c r="O13" s="84">
        <f t="shared" si="4"/>
        <v>78808</v>
      </c>
      <c r="P13" s="85">
        <f t="shared" si="5"/>
        <v>539455</v>
      </c>
    </row>
    <row r="14" spans="1:16" ht="13.5">
      <c r="A14" s="82" t="s">
        <v>6</v>
      </c>
      <c r="C14" s="83">
        <v>12710947</v>
      </c>
      <c r="D14" s="84">
        <v>8951071</v>
      </c>
      <c r="E14" s="84">
        <v>3759871</v>
      </c>
      <c r="F14" s="85">
        <f t="shared" si="0"/>
        <v>25421889</v>
      </c>
      <c r="H14" s="83">
        <v>0</v>
      </c>
      <c r="I14" s="84">
        <v>-96218</v>
      </c>
      <c r="J14" s="84">
        <v>96218</v>
      </c>
      <c r="K14" s="85">
        <f t="shared" si="1"/>
        <v>0</v>
      </c>
      <c r="M14" s="83">
        <f t="shared" si="2"/>
        <v>12710947</v>
      </c>
      <c r="N14" s="84">
        <f t="shared" si="3"/>
        <v>8854853</v>
      </c>
      <c r="O14" s="84">
        <f t="shared" si="4"/>
        <v>3856089</v>
      </c>
      <c r="P14" s="85">
        <f t="shared" si="5"/>
        <v>25421889</v>
      </c>
    </row>
    <row r="15" spans="1:16" ht="13.5">
      <c r="A15" s="82" t="s">
        <v>7</v>
      </c>
      <c r="C15" s="83">
        <v>517037</v>
      </c>
      <c r="D15" s="84">
        <v>364563</v>
      </c>
      <c r="E15" s="84">
        <v>152475</v>
      </c>
      <c r="F15" s="85">
        <f t="shared" si="0"/>
        <v>1034075</v>
      </c>
      <c r="H15" s="83">
        <v>0</v>
      </c>
      <c r="I15" s="84">
        <v>-8858</v>
      </c>
      <c r="J15" s="84">
        <v>8858</v>
      </c>
      <c r="K15" s="85">
        <f t="shared" si="1"/>
        <v>0</v>
      </c>
      <c r="M15" s="83">
        <f t="shared" si="2"/>
        <v>517037</v>
      </c>
      <c r="N15" s="84">
        <f t="shared" si="3"/>
        <v>355705</v>
      </c>
      <c r="O15" s="84">
        <f t="shared" si="4"/>
        <v>161333</v>
      </c>
      <c r="P15" s="85">
        <f t="shared" si="5"/>
        <v>1034075</v>
      </c>
    </row>
    <row r="16" spans="1:16" ht="13.5">
      <c r="A16" s="82" t="s">
        <v>8</v>
      </c>
      <c r="C16" s="83">
        <v>1048812</v>
      </c>
      <c r="D16" s="84">
        <v>735533</v>
      </c>
      <c r="E16" s="84">
        <v>313278</v>
      </c>
      <c r="F16" s="85">
        <f t="shared" si="0"/>
        <v>2097623</v>
      </c>
      <c r="H16" s="83">
        <v>0</v>
      </c>
      <c r="I16" s="84">
        <v>0</v>
      </c>
      <c r="J16" s="84">
        <v>0</v>
      </c>
      <c r="K16" s="85">
        <f t="shared" si="1"/>
        <v>0</v>
      </c>
      <c r="M16" s="83">
        <f t="shared" si="2"/>
        <v>1048812</v>
      </c>
      <c r="N16" s="84">
        <f t="shared" si="3"/>
        <v>735533</v>
      </c>
      <c r="O16" s="84">
        <f t="shared" si="4"/>
        <v>313278</v>
      </c>
      <c r="P16" s="85">
        <f t="shared" si="5"/>
        <v>2097623</v>
      </c>
    </row>
    <row r="17" spans="1:16" ht="13.5">
      <c r="A17" s="82" t="s">
        <v>9</v>
      </c>
      <c r="C17" s="83">
        <v>12802716</v>
      </c>
      <c r="D17" s="84">
        <v>9026578</v>
      </c>
      <c r="E17" s="84">
        <v>3776145</v>
      </c>
      <c r="F17" s="85">
        <f t="shared" si="0"/>
        <v>25605439</v>
      </c>
      <c r="H17" s="83">
        <v>0</v>
      </c>
      <c r="I17" s="84">
        <v>0</v>
      </c>
      <c r="J17" s="84">
        <v>0</v>
      </c>
      <c r="K17" s="85">
        <f t="shared" si="1"/>
        <v>0</v>
      </c>
      <c r="M17" s="83">
        <f t="shared" si="2"/>
        <v>12802716</v>
      </c>
      <c r="N17" s="84">
        <f t="shared" si="3"/>
        <v>9026578</v>
      </c>
      <c r="O17" s="84">
        <f t="shared" si="4"/>
        <v>3776145</v>
      </c>
      <c r="P17" s="85">
        <f t="shared" si="5"/>
        <v>25605439</v>
      </c>
    </row>
    <row r="18" spans="1:16" ht="13.5">
      <c r="A18" s="82" t="s">
        <v>10</v>
      </c>
      <c r="C18" s="83">
        <v>378434</v>
      </c>
      <c r="D18" s="84">
        <v>266005</v>
      </c>
      <c r="E18" s="84">
        <v>112435</v>
      </c>
      <c r="F18" s="85">
        <f t="shared" si="0"/>
        <v>756874</v>
      </c>
      <c r="H18" s="83">
        <v>0</v>
      </c>
      <c r="I18" s="84">
        <v>0</v>
      </c>
      <c r="J18" s="84">
        <v>0</v>
      </c>
      <c r="K18" s="85">
        <f t="shared" si="1"/>
        <v>0</v>
      </c>
      <c r="M18" s="83">
        <f t="shared" si="2"/>
        <v>378434</v>
      </c>
      <c r="N18" s="84">
        <f t="shared" si="3"/>
        <v>266005</v>
      </c>
      <c r="O18" s="84">
        <f t="shared" si="4"/>
        <v>112435</v>
      </c>
      <c r="P18" s="85">
        <f t="shared" si="5"/>
        <v>756874</v>
      </c>
    </row>
    <row r="19" spans="1:16" ht="13.5">
      <c r="A19" s="82" t="s">
        <v>11</v>
      </c>
      <c r="C19" s="83">
        <v>2165668</v>
      </c>
      <c r="D19" s="84">
        <v>1526888</v>
      </c>
      <c r="E19" s="84">
        <v>638788</v>
      </c>
      <c r="F19" s="85">
        <f t="shared" si="0"/>
        <v>4331344</v>
      </c>
      <c r="H19" s="83">
        <v>0</v>
      </c>
      <c r="I19" s="84">
        <v>-23571</v>
      </c>
      <c r="J19" s="84">
        <v>23571</v>
      </c>
      <c r="K19" s="85">
        <f t="shared" si="1"/>
        <v>0</v>
      </c>
      <c r="M19" s="83">
        <f t="shared" si="2"/>
        <v>2165668</v>
      </c>
      <c r="N19" s="84">
        <f t="shared" si="3"/>
        <v>1503317</v>
      </c>
      <c r="O19" s="84">
        <f t="shared" si="4"/>
        <v>662359</v>
      </c>
      <c r="P19" s="85">
        <f t="shared" si="5"/>
        <v>4331344</v>
      </c>
    </row>
    <row r="20" spans="1:16" ht="13.5">
      <c r="A20" s="82" t="s">
        <v>12</v>
      </c>
      <c r="C20" s="83">
        <v>2014565</v>
      </c>
      <c r="D20" s="84">
        <v>1420363</v>
      </c>
      <c r="E20" s="84">
        <v>594205</v>
      </c>
      <c r="F20" s="85">
        <f t="shared" si="0"/>
        <v>4029133</v>
      </c>
      <c r="H20" s="83">
        <v>0</v>
      </c>
      <c r="I20" s="84">
        <v>0</v>
      </c>
      <c r="J20" s="84">
        <v>0</v>
      </c>
      <c r="K20" s="85">
        <f t="shared" si="1"/>
        <v>0</v>
      </c>
      <c r="M20" s="83">
        <f t="shared" si="2"/>
        <v>2014565</v>
      </c>
      <c r="N20" s="84">
        <f t="shared" si="3"/>
        <v>1420363</v>
      </c>
      <c r="O20" s="84">
        <f t="shared" si="4"/>
        <v>594205</v>
      </c>
      <c r="P20" s="85">
        <f t="shared" si="5"/>
        <v>4029133</v>
      </c>
    </row>
    <row r="21" spans="1:16" ht="13.5">
      <c r="A21" s="82" t="s">
        <v>13</v>
      </c>
      <c r="C21" s="83">
        <v>246092</v>
      </c>
      <c r="D21" s="84">
        <v>172268</v>
      </c>
      <c r="E21" s="84">
        <v>73830</v>
      </c>
      <c r="F21" s="85">
        <f t="shared" si="0"/>
        <v>492190</v>
      </c>
      <c r="H21" s="83">
        <v>0</v>
      </c>
      <c r="I21" s="84">
        <v>0</v>
      </c>
      <c r="J21" s="84">
        <v>0</v>
      </c>
      <c r="K21" s="85">
        <f t="shared" si="1"/>
        <v>0</v>
      </c>
      <c r="M21" s="83">
        <f t="shared" si="2"/>
        <v>246092</v>
      </c>
      <c r="N21" s="84">
        <f t="shared" si="3"/>
        <v>172268</v>
      </c>
      <c r="O21" s="84">
        <f t="shared" si="4"/>
        <v>73830</v>
      </c>
      <c r="P21" s="85">
        <f t="shared" si="5"/>
        <v>492190</v>
      </c>
    </row>
    <row r="22" spans="1:16" ht="13.5">
      <c r="A22" s="82" t="s">
        <v>14</v>
      </c>
      <c r="C22" s="83">
        <v>8017477</v>
      </c>
      <c r="D22" s="84">
        <v>5663265</v>
      </c>
      <c r="E22" s="84">
        <v>2354219</v>
      </c>
      <c r="F22" s="85">
        <f t="shared" si="0"/>
        <v>16034961</v>
      </c>
      <c r="H22" s="83">
        <v>0</v>
      </c>
      <c r="I22" s="84">
        <v>0</v>
      </c>
      <c r="J22" s="84">
        <v>0</v>
      </c>
      <c r="K22" s="85">
        <f t="shared" si="1"/>
        <v>0</v>
      </c>
      <c r="M22" s="83">
        <f t="shared" si="2"/>
        <v>8017477</v>
      </c>
      <c r="N22" s="84">
        <f t="shared" si="3"/>
        <v>5663265</v>
      </c>
      <c r="O22" s="84">
        <f t="shared" si="4"/>
        <v>2354219</v>
      </c>
      <c r="P22" s="85">
        <f t="shared" si="5"/>
        <v>16034961</v>
      </c>
    </row>
    <row r="23" spans="1:16" ht="13.5">
      <c r="A23" s="82" t="s">
        <v>15</v>
      </c>
      <c r="C23" s="83">
        <v>1086266</v>
      </c>
      <c r="D23" s="84">
        <v>765699</v>
      </c>
      <c r="E23" s="84">
        <v>320571</v>
      </c>
      <c r="F23" s="85">
        <f t="shared" si="0"/>
        <v>2172536</v>
      </c>
      <c r="H23" s="83">
        <v>0</v>
      </c>
      <c r="I23" s="84">
        <v>0</v>
      </c>
      <c r="J23" s="84">
        <v>0</v>
      </c>
      <c r="K23" s="85">
        <f t="shared" si="1"/>
        <v>0</v>
      </c>
      <c r="M23" s="83">
        <f t="shared" si="2"/>
        <v>1086266</v>
      </c>
      <c r="N23" s="84">
        <f t="shared" si="3"/>
        <v>765699</v>
      </c>
      <c r="O23" s="84">
        <f t="shared" si="4"/>
        <v>320571</v>
      </c>
      <c r="P23" s="85">
        <f t="shared" si="5"/>
        <v>2172536</v>
      </c>
    </row>
    <row r="24" spans="1:16" ht="13.5">
      <c r="A24" s="82" t="s">
        <v>16</v>
      </c>
      <c r="C24" s="83">
        <v>841014</v>
      </c>
      <c r="D24" s="84">
        <v>590047</v>
      </c>
      <c r="E24" s="84">
        <v>250965</v>
      </c>
      <c r="F24" s="85">
        <f t="shared" si="0"/>
        <v>1682026</v>
      </c>
      <c r="H24" s="83">
        <v>0</v>
      </c>
      <c r="I24" s="84">
        <v>0</v>
      </c>
      <c r="J24" s="84">
        <v>0</v>
      </c>
      <c r="K24" s="85">
        <f t="shared" si="1"/>
        <v>0</v>
      </c>
      <c r="M24" s="83">
        <f t="shared" si="2"/>
        <v>841014</v>
      </c>
      <c r="N24" s="84">
        <f t="shared" si="3"/>
        <v>590047</v>
      </c>
      <c r="O24" s="84">
        <f t="shared" si="4"/>
        <v>250965</v>
      </c>
      <c r="P24" s="85">
        <f t="shared" si="5"/>
        <v>1682026</v>
      </c>
    </row>
    <row r="25" spans="1:16" ht="13.5">
      <c r="A25" s="82" t="s">
        <v>17</v>
      </c>
      <c r="C25" s="83">
        <v>306716</v>
      </c>
      <c r="D25" s="84">
        <v>214701</v>
      </c>
      <c r="E25" s="84">
        <v>92015</v>
      </c>
      <c r="F25" s="85">
        <f t="shared" si="0"/>
        <v>613432</v>
      </c>
      <c r="H25" s="83">
        <v>0</v>
      </c>
      <c r="I25" s="84">
        <v>0</v>
      </c>
      <c r="J25" s="84">
        <v>0</v>
      </c>
      <c r="K25" s="85">
        <f t="shared" si="1"/>
        <v>0</v>
      </c>
      <c r="M25" s="83">
        <f t="shared" si="2"/>
        <v>306716</v>
      </c>
      <c r="N25" s="84">
        <f t="shared" si="3"/>
        <v>214701</v>
      </c>
      <c r="O25" s="84">
        <f t="shared" si="4"/>
        <v>92015</v>
      </c>
      <c r="P25" s="85">
        <f t="shared" si="5"/>
        <v>613432</v>
      </c>
    </row>
    <row r="26" spans="1:16" ht="13.5">
      <c r="A26" s="82" t="s">
        <v>18</v>
      </c>
      <c r="C26" s="83">
        <v>119379085</v>
      </c>
      <c r="D26" s="84">
        <v>84501720</v>
      </c>
      <c r="E26" s="84">
        <v>34877371</v>
      </c>
      <c r="F26" s="85">
        <f t="shared" si="0"/>
        <v>238758176</v>
      </c>
      <c r="H26" s="83">
        <v>0</v>
      </c>
      <c r="I26" s="84">
        <v>0</v>
      </c>
      <c r="J26" s="84">
        <v>0</v>
      </c>
      <c r="K26" s="85">
        <f t="shared" si="1"/>
        <v>0</v>
      </c>
      <c r="M26" s="83">
        <f t="shared" si="2"/>
        <v>119379085</v>
      </c>
      <c r="N26" s="84">
        <f t="shared" si="3"/>
        <v>84501720</v>
      </c>
      <c r="O26" s="84">
        <f t="shared" si="4"/>
        <v>34877371</v>
      </c>
      <c r="P26" s="85">
        <f t="shared" si="5"/>
        <v>238758176</v>
      </c>
    </row>
    <row r="27" spans="1:16" ht="13.5">
      <c r="A27" s="82" t="s">
        <v>19</v>
      </c>
      <c r="C27" s="83">
        <v>815086</v>
      </c>
      <c r="D27" s="84">
        <v>580887</v>
      </c>
      <c r="E27" s="84">
        <v>234197</v>
      </c>
      <c r="F27" s="85">
        <f t="shared" si="0"/>
        <v>1630170</v>
      </c>
      <c r="H27" s="83">
        <v>0</v>
      </c>
      <c r="I27" s="84">
        <v>0</v>
      </c>
      <c r="J27" s="84">
        <v>0</v>
      </c>
      <c r="K27" s="85">
        <f t="shared" si="1"/>
        <v>0</v>
      </c>
      <c r="M27" s="83">
        <f t="shared" si="2"/>
        <v>815086</v>
      </c>
      <c r="N27" s="84">
        <f t="shared" si="3"/>
        <v>580887</v>
      </c>
      <c r="O27" s="84">
        <f t="shared" si="4"/>
        <v>234197</v>
      </c>
      <c r="P27" s="85">
        <f t="shared" si="5"/>
        <v>1630170</v>
      </c>
    </row>
    <row r="28" spans="1:16" ht="13.5">
      <c r="A28" s="82" t="s">
        <v>20</v>
      </c>
      <c r="C28" s="83">
        <v>1397069</v>
      </c>
      <c r="D28" s="84">
        <v>995092</v>
      </c>
      <c r="E28" s="84">
        <v>401985</v>
      </c>
      <c r="F28" s="85">
        <f t="shared" si="0"/>
        <v>2794146</v>
      </c>
      <c r="H28" s="83">
        <v>0</v>
      </c>
      <c r="I28" s="84">
        <v>-112702</v>
      </c>
      <c r="J28" s="84">
        <v>112702</v>
      </c>
      <c r="K28" s="85">
        <f t="shared" si="1"/>
        <v>0</v>
      </c>
      <c r="M28" s="83">
        <f t="shared" si="2"/>
        <v>1397069</v>
      </c>
      <c r="N28" s="84">
        <f t="shared" si="3"/>
        <v>882390</v>
      </c>
      <c r="O28" s="84">
        <f t="shared" si="4"/>
        <v>514687</v>
      </c>
      <c r="P28" s="85">
        <f t="shared" si="5"/>
        <v>2794146</v>
      </c>
    </row>
    <row r="29" spans="1:16" ht="13.5">
      <c r="A29" s="82" t="s">
        <v>21</v>
      </c>
      <c r="C29" s="83">
        <v>197841</v>
      </c>
      <c r="D29" s="84">
        <v>139287</v>
      </c>
      <c r="E29" s="84">
        <v>58547</v>
      </c>
      <c r="F29" s="85">
        <f t="shared" si="0"/>
        <v>395675</v>
      </c>
      <c r="H29" s="83">
        <v>0</v>
      </c>
      <c r="I29" s="84">
        <v>0</v>
      </c>
      <c r="J29" s="84">
        <v>0</v>
      </c>
      <c r="K29" s="85">
        <f t="shared" si="1"/>
        <v>0</v>
      </c>
      <c r="M29" s="83">
        <f t="shared" si="2"/>
        <v>197841</v>
      </c>
      <c r="N29" s="84">
        <f t="shared" si="3"/>
        <v>139287</v>
      </c>
      <c r="O29" s="84">
        <f t="shared" si="4"/>
        <v>58547</v>
      </c>
      <c r="P29" s="85">
        <f t="shared" si="5"/>
        <v>395675</v>
      </c>
    </row>
    <row r="30" spans="1:16" ht="13.5">
      <c r="A30" s="82" t="s">
        <v>22</v>
      </c>
      <c r="C30" s="83">
        <v>1789226</v>
      </c>
      <c r="D30" s="84">
        <v>1271525</v>
      </c>
      <c r="E30" s="84">
        <v>517703</v>
      </c>
      <c r="F30" s="85">
        <f t="shared" si="0"/>
        <v>3578454</v>
      </c>
      <c r="H30" s="83">
        <v>0</v>
      </c>
      <c r="I30" s="84">
        <v>0</v>
      </c>
      <c r="J30" s="84">
        <v>0</v>
      </c>
      <c r="K30" s="85">
        <f t="shared" si="1"/>
        <v>0</v>
      </c>
      <c r="M30" s="83">
        <f t="shared" si="2"/>
        <v>1789226</v>
      </c>
      <c r="N30" s="84">
        <f t="shared" si="3"/>
        <v>1271525</v>
      </c>
      <c r="O30" s="84">
        <f t="shared" si="4"/>
        <v>517703</v>
      </c>
      <c r="P30" s="85">
        <f t="shared" si="5"/>
        <v>3578454</v>
      </c>
    </row>
    <row r="31" spans="1:16" ht="13.5">
      <c r="A31" s="82" t="s">
        <v>23</v>
      </c>
      <c r="C31" s="83">
        <v>3130724</v>
      </c>
      <c r="D31" s="84">
        <v>2209430</v>
      </c>
      <c r="E31" s="84">
        <v>921295</v>
      </c>
      <c r="F31" s="85">
        <f t="shared" si="0"/>
        <v>6261449</v>
      </c>
      <c r="H31" s="83">
        <v>0</v>
      </c>
      <c r="I31" s="84">
        <v>0</v>
      </c>
      <c r="J31" s="84">
        <v>0</v>
      </c>
      <c r="K31" s="85">
        <f t="shared" si="1"/>
        <v>0</v>
      </c>
      <c r="M31" s="83">
        <f t="shared" si="2"/>
        <v>3130724</v>
      </c>
      <c r="N31" s="84">
        <f t="shared" si="3"/>
        <v>2209430</v>
      </c>
      <c r="O31" s="84">
        <f t="shared" si="4"/>
        <v>921295</v>
      </c>
      <c r="P31" s="85">
        <f t="shared" si="5"/>
        <v>6261449</v>
      </c>
    </row>
    <row r="32" spans="1:16" ht="13.5">
      <c r="A32" s="82" t="s">
        <v>24</v>
      </c>
      <c r="C32" s="83">
        <v>172079</v>
      </c>
      <c r="D32" s="84">
        <v>122729</v>
      </c>
      <c r="E32" s="84">
        <v>49352</v>
      </c>
      <c r="F32" s="85">
        <f t="shared" si="0"/>
        <v>344160</v>
      </c>
      <c r="H32" s="83">
        <v>0</v>
      </c>
      <c r="I32" s="84">
        <v>0</v>
      </c>
      <c r="J32" s="84">
        <v>0</v>
      </c>
      <c r="K32" s="85">
        <f t="shared" si="1"/>
        <v>0</v>
      </c>
      <c r="M32" s="83">
        <f t="shared" si="2"/>
        <v>172079</v>
      </c>
      <c r="N32" s="84">
        <f t="shared" si="3"/>
        <v>122729</v>
      </c>
      <c r="O32" s="84">
        <f t="shared" si="4"/>
        <v>49352</v>
      </c>
      <c r="P32" s="85">
        <f t="shared" si="5"/>
        <v>344160</v>
      </c>
    </row>
    <row r="33" spans="1:16" ht="13.5">
      <c r="A33" s="82" t="s">
        <v>25</v>
      </c>
      <c r="C33" s="83">
        <v>271036</v>
      </c>
      <c r="D33" s="84">
        <v>189728</v>
      </c>
      <c r="E33" s="84">
        <v>81313</v>
      </c>
      <c r="F33" s="85">
        <f t="shared" si="0"/>
        <v>542077</v>
      </c>
      <c r="H33" s="83">
        <v>0</v>
      </c>
      <c r="I33" s="84">
        <v>-32645</v>
      </c>
      <c r="J33" s="84">
        <v>32645</v>
      </c>
      <c r="K33" s="85">
        <f t="shared" si="1"/>
        <v>0</v>
      </c>
      <c r="M33" s="83">
        <f t="shared" si="2"/>
        <v>271036</v>
      </c>
      <c r="N33" s="84">
        <f t="shared" si="3"/>
        <v>157083</v>
      </c>
      <c r="O33" s="84">
        <f t="shared" si="4"/>
        <v>113958</v>
      </c>
      <c r="P33" s="85">
        <f t="shared" si="5"/>
        <v>542077</v>
      </c>
    </row>
    <row r="34" spans="1:16" ht="13.5">
      <c r="A34" s="82" t="s">
        <v>26</v>
      </c>
      <c r="C34" s="83">
        <v>5696666</v>
      </c>
      <c r="D34" s="84">
        <v>4015824</v>
      </c>
      <c r="E34" s="84">
        <v>1680844</v>
      </c>
      <c r="F34" s="85">
        <f t="shared" si="0"/>
        <v>11393334</v>
      </c>
      <c r="H34" s="83">
        <v>0</v>
      </c>
      <c r="I34" s="84">
        <v>0</v>
      </c>
      <c r="J34" s="84">
        <v>0</v>
      </c>
      <c r="K34" s="85">
        <f t="shared" si="1"/>
        <v>0</v>
      </c>
      <c r="M34" s="83">
        <f t="shared" si="2"/>
        <v>5696666</v>
      </c>
      <c r="N34" s="84">
        <f t="shared" si="3"/>
        <v>4015824</v>
      </c>
      <c r="O34" s="84">
        <f t="shared" si="4"/>
        <v>1680844</v>
      </c>
      <c r="P34" s="85">
        <f t="shared" si="5"/>
        <v>11393334</v>
      </c>
    </row>
    <row r="35" spans="1:16" ht="13.5">
      <c r="A35" s="82" t="s">
        <v>27</v>
      </c>
      <c r="C35" s="83">
        <v>981797</v>
      </c>
      <c r="D35" s="84">
        <v>695536</v>
      </c>
      <c r="E35" s="84">
        <v>286271</v>
      </c>
      <c r="F35" s="85">
        <f t="shared" si="0"/>
        <v>1963604</v>
      </c>
      <c r="H35" s="83">
        <v>0</v>
      </c>
      <c r="I35" s="84">
        <v>-62628</v>
      </c>
      <c r="J35" s="84">
        <v>62628</v>
      </c>
      <c r="K35" s="85">
        <f t="shared" si="1"/>
        <v>0</v>
      </c>
      <c r="M35" s="83">
        <f t="shared" si="2"/>
        <v>981797</v>
      </c>
      <c r="N35" s="84">
        <f t="shared" si="3"/>
        <v>632908</v>
      </c>
      <c r="O35" s="84">
        <f t="shared" si="4"/>
        <v>348899</v>
      </c>
      <c r="P35" s="85">
        <f t="shared" si="5"/>
        <v>1963604</v>
      </c>
    </row>
    <row r="36" spans="1:16" ht="13.5">
      <c r="A36" s="82" t="s">
        <v>28</v>
      </c>
      <c r="C36" s="83">
        <v>760773</v>
      </c>
      <c r="D36" s="84">
        <v>535878</v>
      </c>
      <c r="E36" s="84">
        <v>224898</v>
      </c>
      <c r="F36" s="85">
        <f t="shared" si="0"/>
        <v>1521549</v>
      </c>
      <c r="H36" s="83">
        <v>0</v>
      </c>
      <c r="I36" s="84">
        <v>0</v>
      </c>
      <c r="J36" s="84">
        <v>0</v>
      </c>
      <c r="K36" s="85">
        <f t="shared" si="1"/>
        <v>0</v>
      </c>
      <c r="M36" s="83">
        <f t="shared" si="2"/>
        <v>760773</v>
      </c>
      <c r="N36" s="84">
        <f t="shared" si="3"/>
        <v>535878</v>
      </c>
      <c r="O36" s="84">
        <f t="shared" si="4"/>
        <v>224898</v>
      </c>
      <c r="P36" s="85">
        <f t="shared" si="5"/>
        <v>1521549</v>
      </c>
    </row>
    <row r="37" spans="1:16" ht="13.5">
      <c r="A37" s="82" t="s">
        <v>29</v>
      </c>
      <c r="C37" s="83">
        <v>17931913</v>
      </c>
      <c r="D37" s="84">
        <v>12643585</v>
      </c>
      <c r="E37" s="84">
        <v>5288336</v>
      </c>
      <c r="F37" s="85">
        <f t="shared" si="0"/>
        <v>35863834</v>
      </c>
      <c r="H37" s="83">
        <v>0</v>
      </c>
      <c r="I37" s="84">
        <v>-316407</v>
      </c>
      <c r="J37" s="84">
        <v>316407</v>
      </c>
      <c r="K37" s="85">
        <f t="shared" si="1"/>
        <v>0</v>
      </c>
      <c r="M37" s="83">
        <f t="shared" si="2"/>
        <v>17931913</v>
      </c>
      <c r="N37" s="84">
        <f t="shared" si="3"/>
        <v>12327178</v>
      </c>
      <c r="O37" s="84">
        <f t="shared" si="4"/>
        <v>5604743</v>
      </c>
      <c r="P37" s="85">
        <f t="shared" si="5"/>
        <v>35863834</v>
      </c>
    </row>
    <row r="38" spans="1:16" ht="13.5">
      <c r="A38" s="82" t="s">
        <v>30</v>
      </c>
      <c r="C38" s="83">
        <v>1823423</v>
      </c>
      <c r="D38" s="84">
        <v>1276394</v>
      </c>
      <c r="E38" s="84">
        <v>547022</v>
      </c>
      <c r="F38" s="85">
        <f t="shared" si="0"/>
        <v>3646839</v>
      </c>
      <c r="H38" s="83">
        <v>0</v>
      </c>
      <c r="I38" s="84">
        <v>-20031</v>
      </c>
      <c r="J38" s="84">
        <v>20031</v>
      </c>
      <c r="K38" s="85">
        <f t="shared" si="1"/>
        <v>0</v>
      </c>
      <c r="M38" s="83">
        <f t="shared" si="2"/>
        <v>1823423</v>
      </c>
      <c r="N38" s="84">
        <f t="shared" si="3"/>
        <v>1256363</v>
      </c>
      <c r="O38" s="84">
        <f t="shared" si="4"/>
        <v>567053</v>
      </c>
      <c r="P38" s="85">
        <f t="shared" si="5"/>
        <v>3646839</v>
      </c>
    </row>
    <row r="39" spans="1:16" ht="13.5">
      <c r="A39" s="82" t="s">
        <v>31</v>
      </c>
      <c r="C39" s="83">
        <v>180343</v>
      </c>
      <c r="D39" s="84">
        <v>132731</v>
      </c>
      <c r="E39" s="84">
        <v>47609</v>
      </c>
      <c r="F39" s="85">
        <f t="shared" si="0"/>
        <v>360683</v>
      </c>
      <c r="H39" s="83">
        <v>0</v>
      </c>
      <c r="I39" s="84">
        <v>0</v>
      </c>
      <c r="J39" s="84">
        <v>0</v>
      </c>
      <c r="K39" s="85">
        <f t="shared" si="1"/>
        <v>0</v>
      </c>
      <c r="M39" s="83">
        <f t="shared" si="2"/>
        <v>180343</v>
      </c>
      <c r="N39" s="84">
        <f t="shared" si="3"/>
        <v>132731</v>
      </c>
      <c r="O39" s="84">
        <f t="shared" si="4"/>
        <v>47609</v>
      </c>
      <c r="P39" s="85">
        <f t="shared" si="5"/>
        <v>360683</v>
      </c>
    </row>
    <row r="40" spans="1:16" ht="13.5">
      <c r="A40" s="82" t="s">
        <v>32</v>
      </c>
      <c r="C40" s="83">
        <v>13682402</v>
      </c>
      <c r="D40" s="84">
        <v>9711087</v>
      </c>
      <c r="E40" s="84">
        <v>3971314</v>
      </c>
      <c r="F40" s="85">
        <f t="shared" si="0"/>
        <v>27364803</v>
      </c>
      <c r="H40" s="83">
        <v>0</v>
      </c>
      <c r="I40" s="84">
        <v>0</v>
      </c>
      <c r="J40" s="84">
        <v>0</v>
      </c>
      <c r="K40" s="85">
        <f t="shared" si="1"/>
        <v>0</v>
      </c>
      <c r="M40" s="83">
        <f t="shared" si="2"/>
        <v>13682402</v>
      </c>
      <c r="N40" s="84">
        <f t="shared" si="3"/>
        <v>9711087</v>
      </c>
      <c r="O40" s="84">
        <f t="shared" si="4"/>
        <v>3971314</v>
      </c>
      <c r="P40" s="85">
        <f t="shared" si="5"/>
        <v>27364803</v>
      </c>
    </row>
    <row r="41" spans="1:16" ht="13.5">
      <c r="A41" s="82" t="s">
        <v>33</v>
      </c>
      <c r="C41" s="83">
        <v>18736433</v>
      </c>
      <c r="D41" s="84">
        <v>13234935</v>
      </c>
      <c r="E41" s="84">
        <v>5501500</v>
      </c>
      <c r="F41" s="85">
        <f t="shared" si="0"/>
        <v>37472868</v>
      </c>
      <c r="H41" s="83">
        <v>0</v>
      </c>
      <c r="I41" s="84">
        <v>0</v>
      </c>
      <c r="J41" s="84">
        <v>0</v>
      </c>
      <c r="K41" s="85">
        <f t="shared" si="1"/>
        <v>0</v>
      </c>
      <c r="M41" s="83">
        <f t="shared" si="2"/>
        <v>18736433</v>
      </c>
      <c r="N41" s="84">
        <f t="shared" si="3"/>
        <v>13234935</v>
      </c>
      <c r="O41" s="84">
        <f t="shared" si="4"/>
        <v>5501500</v>
      </c>
      <c r="P41" s="85">
        <f t="shared" si="5"/>
        <v>37472868</v>
      </c>
    </row>
    <row r="42" spans="1:16" ht="13.5">
      <c r="A42" s="82" t="s">
        <v>34</v>
      </c>
      <c r="C42" s="83">
        <v>336323</v>
      </c>
      <c r="D42" s="84">
        <v>236714</v>
      </c>
      <c r="E42" s="84">
        <v>99614</v>
      </c>
      <c r="F42" s="85">
        <f t="shared" si="0"/>
        <v>672651</v>
      </c>
      <c r="H42" s="83">
        <v>0</v>
      </c>
      <c r="I42" s="84">
        <v>0</v>
      </c>
      <c r="J42" s="84">
        <v>0</v>
      </c>
      <c r="K42" s="85">
        <f t="shared" si="1"/>
        <v>0</v>
      </c>
      <c r="M42" s="83">
        <f t="shared" si="2"/>
        <v>336323</v>
      </c>
      <c r="N42" s="84">
        <f t="shared" si="3"/>
        <v>236714</v>
      </c>
      <c r="O42" s="84">
        <f t="shared" si="4"/>
        <v>99614</v>
      </c>
      <c r="P42" s="85">
        <f t="shared" si="5"/>
        <v>672651</v>
      </c>
    </row>
    <row r="43" spans="1:16" ht="13.5">
      <c r="A43" s="82" t="s">
        <v>35</v>
      </c>
      <c r="C43" s="83">
        <v>20070355</v>
      </c>
      <c r="D43" s="84">
        <v>14193459</v>
      </c>
      <c r="E43" s="84">
        <v>5876891</v>
      </c>
      <c r="F43" s="85">
        <f t="shared" si="0"/>
        <v>40140705</v>
      </c>
      <c r="H43" s="83">
        <v>0</v>
      </c>
      <c r="I43" s="84">
        <v>-830524</v>
      </c>
      <c r="J43" s="84">
        <v>830524</v>
      </c>
      <c r="K43" s="85">
        <f t="shared" si="1"/>
        <v>0</v>
      </c>
      <c r="M43" s="83">
        <f t="shared" si="2"/>
        <v>20070355</v>
      </c>
      <c r="N43" s="84">
        <f t="shared" si="3"/>
        <v>13362935</v>
      </c>
      <c r="O43" s="84">
        <f t="shared" si="4"/>
        <v>6707415</v>
      </c>
      <c r="P43" s="85">
        <f t="shared" si="5"/>
        <v>40140705</v>
      </c>
    </row>
    <row r="44" spans="1:16" ht="13.5">
      <c r="A44" s="82" t="s">
        <v>36</v>
      </c>
      <c r="C44" s="83">
        <v>17417130</v>
      </c>
      <c r="D44" s="84">
        <v>12245835</v>
      </c>
      <c r="E44" s="84">
        <v>5171303</v>
      </c>
      <c r="F44" s="85">
        <f t="shared" si="0"/>
        <v>34834268</v>
      </c>
      <c r="H44" s="83">
        <v>0</v>
      </c>
      <c r="I44" s="84">
        <v>-1058886</v>
      </c>
      <c r="J44" s="84">
        <v>1058886</v>
      </c>
      <c r="K44" s="85">
        <f t="shared" si="1"/>
        <v>0</v>
      </c>
      <c r="M44" s="83">
        <f t="shared" si="2"/>
        <v>17417130</v>
      </c>
      <c r="N44" s="84">
        <f t="shared" si="3"/>
        <v>11186949</v>
      </c>
      <c r="O44" s="84">
        <f t="shared" si="4"/>
        <v>6230189</v>
      </c>
      <c r="P44" s="85">
        <f t="shared" si="5"/>
        <v>34834268</v>
      </c>
    </row>
    <row r="45" spans="1:16" ht="13.5">
      <c r="A45" s="82" t="s">
        <v>37</v>
      </c>
      <c r="C45" s="83">
        <v>12100405</v>
      </c>
      <c r="D45" s="84">
        <v>8485573</v>
      </c>
      <c r="E45" s="84">
        <v>3614840</v>
      </c>
      <c r="F45" s="85">
        <f t="shared" si="0"/>
        <v>24200818</v>
      </c>
      <c r="H45" s="83">
        <v>0</v>
      </c>
      <c r="I45" s="84">
        <v>-863609</v>
      </c>
      <c r="J45" s="84">
        <v>863609</v>
      </c>
      <c r="K45" s="85">
        <f t="shared" si="1"/>
        <v>0</v>
      </c>
      <c r="M45" s="83">
        <f t="shared" si="2"/>
        <v>12100405</v>
      </c>
      <c r="N45" s="84">
        <f t="shared" si="3"/>
        <v>7621964</v>
      </c>
      <c r="O45" s="84">
        <f t="shared" si="4"/>
        <v>4478449</v>
      </c>
      <c r="P45" s="85">
        <f t="shared" si="5"/>
        <v>24200818</v>
      </c>
    </row>
    <row r="46" spans="1:16" ht="13.5">
      <c r="A46" s="82" t="s">
        <v>38</v>
      </c>
      <c r="C46" s="83">
        <v>3948748</v>
      </c>
      <c r="D46" s="84">
        <v>2764122</v>
      </c>
      <c r="E46" s="84">
        <v>1184626</v>
      </c>
      <c r="F46" s="85">
        <f t="shared" si="0"/>
        <v>7897496</v>
      </c>
      <c r="H46" s="83">
        <v>0</v>
      </c>
      <c r="I46" s="84">
        <v>0</v>
      </c>
      <c r="J46" s="84">
        <v>0</v>
      </c>
      <c r="K46" s="85">
        <f t="shared" si="1"/>
        <v>0</v>
      </c>
      <c r="M46" s="83">
        <f t="shared" si="2"/>
        <v>3948748</v>
      </c>
      <c r="N46" s="84">
        <f t="shared" si="3"/>
        <v>2764122</v>
      </c>
      <c r="O46" s="84">
        <f t="shared" si="4"/>
        <v>1184626</v>
      </c>
      <c r="P46" s="85">
        <f t="shared" si="5"/>
        <v>7897496</v>
      </c>
    </row>
    <row r="47" spans="1:16" ht="13.5">
      <c r="A47" s="82" t="s">
        <v>39</v>
      </c>
      <c r="C47" s="83">
        <v>2696292</v>
      </c>
      <c r="D47" s="84">
        <v>1891133</v>
      </c>
      <c r="E47" s="84">
        <v>805160</v>
      </c>
      <c r="F47" s="85">
        <f t="shared" si="0"/>
        <v>5392585</v>
      </c>
      <c r="H47" s="83">
        <v>0</v>
      </c>
      <c r="I47" s="84">
        <v>-182728</v>
      </c>
      <c r="J47" s="84">
        <v>182728</v>
      </c>
      <c r="K47" s="85">
        <f t="shared" si="1"/>
        <v>0</v>
      </c>
      <c r="M47" s="83">
        <f t="shared" si="2"/>
        <v>2696292</v>
      </c>
      <c r="N47" s="84">
        <f t="shared" si="3"/>
        <v>1708405</v>
      </c>
      <c r="O47" s="84">
        <f t="shared" si="4"/>
        <v>987888</v>
      </c>
      <c r="P47" s="85">
        <f t="shared" si="5"/>
        <v>5392585</v>
      </c>
    </row>
    <row r="48" spans="1:16" ht="13.5">
      <c r="A48" s="82" t="s">
        <v>40</v>
      </c>
      <c r="C48" s="83">
        <v>4874998</v>
      </c>
      <c r="D48" s="84">
        <v>3427768</v>
      </c>
      <c r="E48" s="84">
        <v>1447223</v>
      </c>
      <c r="F48" s="85">
        <f t="shared" si="0"/>
        <v>9749989</v>
      </c>
      <c r="H48" s="83">
        <v>0</v>
      </c>
      <c r="I48" s="84">
        <v>-331605</v>
      </c>
      <c r="J48" s="84">
        <v>331605</v>
      </c>
      <c r="K48" s="85">
        <f t="shared" si="1"/>
        <v>0</v>
      </c>
      <c r="M48" s="83">
        <f t="shared" si="2"/>
        <v>4874998</v>
      </c>
      <c r="N48" s="84">
        <f t="shared" si="3"/>
        <v>3096163</v>
      </c>
      <c r="O48" s="84">
        <f t="shared" si="4"/>
        <v>1778828</v>
      </c>
      <c r="P48" s="85">
        <f t="shared" si="5"/>
        <v>9749989</v>
      </c>
    </row>
    <row r="49" spans="1:16" ht="13.5">
      <c r="A49" s="82" t="s">
        <v>41</v>
      </c>
      <c r="C49" s="83">
        <v>4114880</v>
      </c>
      <c r="D49" s="84">
        <v>2900591</v>
      </c>
      <c r="E49" s="84">
        <v>1214295</v>
      </c>
      <c r="F49" s="85">
        <f t="shared" si="0"/>
        <v>8229766</v>
      </c>
      <c r="H49" s="83">
        <v>0</v>
      </c>
      <c r="I49" s="84">
        <v>0</v>
      </c>
      <c r="J49" s="84">
        <v>0</v>
      </c>
      <c r="K49" s="85">
        <f t="shared" si="1"/>
        <v>0</v>
      </c>
      <c r="M49" s="83">
        <f t="shared" si="2"/>
        <v>4114880</v>
      </c>
      <c r="N49" s="84">
        <f t="shared" si="3"/>
        <v>2900591</v>
      </c>
      <c r="O49" s="84">
        <f t="shared" si="4"/>
        <v>1214295</v>
      </c>
      <c r="P49" s="85">
        <f t="shared" si="5"/>
        <v>8229766</v>
      </c>
    </row>
    <row r="50" spans="1:16" ht="13.5">
      <c r="A50" s="82" t="s">
        <v>42</v>
      </c>
      <c r="C50" s="83">
        <v>18180192</v>
      </c>
      <c r="D50" s="84">
        <v>12902615</v>
      </c>
      <c r="E50" s="84">
        <v>5277577</v>
      </c>
      <c r="F50" s="85">
        <f t="shared" si="0"/>
        <v>36360384</v>
      </c>
      <c r="H50" s="83">
        <v>0</v>
      </c>
      <c r="I50" s="84">
        <v>-565004</v>
      </c>
      <c r="J50" s="84">
        <v>565004</v>
      </c>
      <c r="K50" s="85">
        <f t="shared" si="1"/>
        <v>0</v>
      </c>
      <c r="M50" s="83">
        <f t="shared" si="2"/>
        <v>18180192</v>
      </c>
      <c r="N50" s="84">
        <f t="shared" si="3"/>
        <v>12337611</v>
      </c>
      <c r="O50" s="84">
        <f t="shared" si="4"/>
        <v>5842581</v>
      </c>
      <c r="P50" s="85">
        <f t="shared" si="5"/>
        <v>36360384</v>
      </c>
    </row>
    <row r="51" spans="1:16" ht="13.5">
      <c r="A51" s="82" t="s">
        <v>43</v>
      </c>
      <c r="C51" s="83">
        <v>2639418</v>
      </c>
      <c r="D51" s="84">
        <v>1858536</v>
      </c>
      <c r="E51" s="84">
        <v>780889</v>
      </c>
      <c r="F51" s="85">
        <f t="shared" si="0"/>
        <v>5278843</v>
      </c>
      <c r="H51" s="83">
        <v>0</v>
      </c>
      <c r="I51" s="84">
        <v>0</v>
      </c>
      <c r="J51" s="84">
        <v>0</v>
      </c>
      <c r="K51" s="85">
        <f t="shared" si="1"/>
        <v>0</v>
      </c>
      <c r="M51" s="83">
        <f t="shared" si="2"/>
        <v>2639418</v>
      </c>
      <c r="N51" s="84">
        <f t="shared" si="3"/>
        <v>1858536</v>
      </c>
      <c r="O51" s="84">
        <f t="shared" si="4"/>
        <v>780889</v>
      </c>
      <c r="P51" s="85">
        <f t="shared" si="5"/>
        <v>5278843</v>
      </c>
    </row>
    <row r="52" spans="1:16" ht="13.5">
      <c r="A52" s="82" t="s">
        <v>44</v>
      </c>
      <c r="C52" s="83">
        <v>1876288</v>
      </c>
      <c r="D52" s="84">
        <v>1322677</v>
      </c>
      <c r="E52" s="84">
        <v>553613</v>
      </c>
      <c r="F52" s="85">
        <f t="shared" si="0"/>
        <v>3752578</v>
      </c>
      <c r="H52" s="83">
        <v>0</v>
      </c>
      <c r="I52" s="84">
        <v>0</v>
      </c>
      <c r="J52" s="84">
        <v>0</v>
      </c>
      <c r="K52" s="85">
        <f t="shared" si="1"/>
        <v>0</v>
      </c>
      <c r="M52" s="83">
        <f t="shared" si="2"/>
        <v>1876288</v>
      </c>
      <c r="N52" s="84">
        <f t="shared" si="3"/>
        <v>1322677</v>
      </c>
      <c r="O52" s="84">
        <f t="shared" si="4"/>
        <v>553613</v>
      </c>
      <c r="P52" s="85">
        <f t="shared" si="5"/>
        <v>3752578</v>
      </c>
    </row>
    <row r="53" spans="1:16" ht="13.5">
      <c r="A53" s="82" t="s">
        <v>45</v>
      </c>
      <c r="C53" s="83">
        <v>76892</v>
      </c>
      <c r="D53" s="84">
        <v>53831</v>
      </c>
      <c r="E53" s="84">
        <v>23066</v>
      </c>
      <c r="F53" s="85">
        <f t="shared" si="0"/>
        <v>153789</v>
      </c>
      <c r="H53" s="83">
        <v>0</v>
      </c>
      <c r="I53" s="84">
        <v>0</v>
      </c>
      <c r="J53" s="84">
        <v>0</v>
      </c>
      <c r="K53" s="85">
        <f t="shared" si="1"/>
        <v>0</v>
      </c>
      <c r="M53" s="83">
        <f t="shared" si="2"/>
        <v>76892</v>
      </c>
      <c r="N53" s="84">
        <f t="shared" si="3"/>
        <v>53831</v>
      </c>
      <c r="O53" s="84">
        <f t="shared" si="4"/>
        <v>23066</v>
      </c>
      <c r="P53" s="85">
        <f t="shared" si="5"/>
        <v>153789</v>
      </c>
    </row>
    <row r="54" spans="1:16" ht="13.5">
      <c r="A54" s="82" t="s">
        <v>46</v>
      </c>
      <c r="C54" s="83">
        <v>662853</v>
      </c>
      <c r="D54" s="84">
        <v>464664</v>
      </c>
      <c r="E54" s="84">
        <v>198194</v>
      </c>
      <c r="F54" s="85">
        <f t="shared" si="0"/>
        <v>1325711</v>
      </c>
      <c r="H54" s="83">
        <v>0</v>
      </c>
      <c r="I54" s="84">
        <v>0</v>
      </c>
      <c r="J54" s="84">
        <v>0</v>
      </c>
      <c r="K54" s="85">
        <f t="shared" si="1"/>
        <v>0</v>
      </c>
      <c r="M54" s="83">
        <f t="shared" si="2"/>
        <v>662853</v>
      </c>
      <c r="N54" s="84">
        <f t="shared" si="3"/>
        <v>464664</v>
      </c>
      <c r="O54" s="84">
        <f t="shared" si="4"/>
        <v>198194</v>
      </c>
      <c r="P54" s="85">
        <f t="shared" si="5"/>
        <v>1325711</v>
      </c>
    </row>
    <row r="55" spans="1:16" ht="13.5">
      <c r="A55" s="82" t="s">
        <v>47</v>
      </c>
      <c r="C55" s="83">
        <v>4832823</v>
      </c>
      <c r="D55" s="84">
        <v>3434495</v>
      </c>
      <c r="E55" s="84">
        <v>1398335</v>
      </c>
      <c r="F55" s="85">
        <f t="shared" si="0"/>
        <v>9665653</v>
      </c>
      <c r="H55" s="83">
        <v>0</v>
      </c>
      <c r="I55" s="84">
        <v>0</v>
      </c>
      <c r="J55" s="84">
        <v>0</v>
      </c>
      <c r="K55" s="85">
        <f t="shared" si="1"/>
        <v>0</v>
      </c>
      <c r="M55" s="83">
        <f t="shared" si="2"/>
        <v>4832823</v>
      </c>
      <c r="N55" s="84">
        <f t="shared" si="3"/>
        <v>3434495</v>
      </c>
      <c r="O55" s="84">
        <f t="shared" si="4"/>
        <v>1398335</v>
      </c>
      <c r="P55" s="85">
        <f t="shared" si="5"/>
        <v>9665653</v>
      </c>
    </row>
    <row r="56" spans="1:16" ht="13.5">
      <c r="A56" s="82" t="s">
        <v>48</v>
      </c>
      <c r="C56" s="83">
        <v>2665940</v>
      </c>
      <c r="D56" s="84">
        <v>1877753</v>
      </c>
      <c r="E56" s="84">
        <v>788187</v>
      </c>
      <c r="F56" s="85">
        <f t="shared" si="0"/>
        <v>5331880</v>
      </c>
      <c r="H56" s="83">
        <v>0</v>
      </c>
      <c r="I56" s="84">
        <v>0</v>
      </c>
      <c r="J56" s="84">
        <v>0</v>
      </c>
      <c r="K56" s="85">
        <f t="shared" si="1"/>
        <v>0</v>
      </c>
      <c r="M56" s="83">
        <f t="shared" si="2"/>
        <v>2665940</v>
      </c>
      <c r="N56" s="84">
        <f t="shared" si="3"/>
        <v>1877753</v>
      </c>
      <c r="O56" s="84">
        <f t="shared" si="4"/>
        <v>788187</v>
      </c>
      <c r="P56" s="85">
        <f t="shared" si="5"/>
        <v>5331880</v>
      </c>
    </row>
    <row r="57" spans="1:16" ht="13.5">
      <c r="A57" s="82" t="s">
        <v>49</v>
      </c>
      <c r="C57" s="83">
        <v>5323589</v>
      </c>
      <c r="D57" s="84">
        <v>3750713</v>
      </c>
      <c r="E57" s="84">
        <v>1572876</v>
      </c>
      <c r="F57" s="85">
        <f t="shared" si="0"/>
        <v>10647178</v>
      </c>
      <c r="H57" s="83">
        <v>0</v>
      </c>
      <c r="I57" s="84">
        <v>0</v>
      </c>
      <c r="J57" s="84">
        <v>0</v>
      </c>
      <c r="K57" s="85">
        <f t="shared" si="1"/>
        <v>0</v>
      </c>
      <c r="M57" s="83">
        <f t="shared" si="2"/>
        <v>5323589</v>
      </c>
      <c r="N57" s="84">
        <f t="shared" si="3"/>
        <v>3750713</v>
      </c>
      <c r="O57" s="84">
        <f t="shared" si="4"/>
        <v>1572876</v>
      </c>
      <c r="P57" s="85">
        <f t="shared" si="5"/>
        <v>10647178</v>
      </c>
    </row>
    <row r="58" spans="1:16" ht="13.5">
      <c r="A58" s="82" t="s">
        <v>50</v>
      </c>
      <c r="C58" s="83">
        <v>622318</v>
      </c>
      <c r="D58" s="84">
        <v>440744</v>
      </c>
      <c r="E58" s="84">
        <v>181573</v>
      </c>
      <c r="F58" s="85">
        <f t="shared" si="0"/>
        <v>1244635</v>
      </c>
      <c r="H58" s="83">
        <v>0</v>
      </c>
      <c r="I58" s="84">
        <v>0</v>
      </c>
      <c r="J58" s="84">
        <v>0</v>
      </c>
      <c r="K58" s="85">
        <f t="shared" si="1"/>
        <v>0</v>
      </c>
      <c r="M58" s="83">
        <f t="shared" si="2"/>
        <v>622318</v>
      </c>
      <c r="N58" s="84">
        <f t="shared" si="3"/>
        <v>440744</v>
      </c>
      <c r="O58" s="84">
        <f t="shared" si="4"/>
        <v>181573</v>
      </c>
      <c r="P58" s="85">
        <f t="shared" si="5"/>
        <v>1244635</v>
      </c>
    </row>
    <row r="59" spans="1:16" ht="13.5">
      <c r="A59" s="82" t="s">
        <v>51</v>
      </c>
      <c r="C59" s="83">
        <v>773796</v>
      </c>
      <c r="D59" s="84">
        <v>554819</v>
      </c>
      <c r="E59" s="84">
        <v>218980</v>
      </c>
      <c r="F59" s="85">
        <f t="shared" si="0"/>
        <v>1547595</v>
      </c>
      <c r="H59" s="83">
        <v>0</v>
      </c>
      <c r="I59" s="84">
        <v>0</v>
      </c>
      <c r="J59" s="84">
        <v>0</v>
      </c>
      <c r="K59" s="85">
        <f t="shared" si="1"/>
        <v>0</v>
      </c>
      <c r="M59" s="83">
        <f t="shared" si="2"/>
        <v>773796</v>
      </c>
      <c r="N59" s="84">
        <f t="shared" si="3"/>
        <v>554819</v>
      </c>
      <c r="O59" s="84">
        <f t="shared" si="4"/>
        <v>218980</v>
      </c>
      <c r="P59" s="85">
        <f t="shared" si="5"/>
        <v>1547595</v>
      </c>
    </row>
    <row r="60" spans="1:16" ht="13.5">
      <c r="A60" s="82" t="s">
        <v>52</v>
      </c>
      <c r="C60" s="83">
        <v>240862</v>
      </c>
      <c r="D60" s="84">
        <v>168607</v>
      </c>
      <c r="E60" s="84">
        <v>72253</v>
      </c>
      <c r="F60" s="85">
        <f t="shared" si="0"/>
        <v>481722</v>
      </c>
      <c r="H60" s="83">
        <v>0</v>
      </c>
      <c r="I60" s="84">
        <v>0</v>
      </c>
      <c r="J60" s="84">
        <v>0</v>
      </c>
      <c r="K60" s="85">
        <f t="shared" si="1"/>
        <v>0</v>
      </c>
      <c r="M60" s="83">
        <f t="shared" si="2"/>
        <v>240862</v>
      </c>
      <c r="N60" s="84">
        <f t="shared" si="3"/>
        <v>168607</v>
      </c>
      <c r="O60" s="84">
        <f t="shared" si="4"/>
        <v>72253</v>
      </c>
      <c r="P60" s="85">
        <f t="shared" si="5"/>
        <v>481722</v>
      </c>
    </row>
    <row r="61" spans="1:16" ht="13.5">
      <c r="A61" s="82" t="s">
        <v>53</v>
      </c>
      <c r="C61" s="83">
        <v>6444098</v>
      </c>
      <c r="D61" s="84">
        <v>4567753</v>
      </c>
      <c r="E61" s="84">
        <v>1876342</v>
      </c>
      <c r="F61" s="85">
        <f t="shared" si="0"/>
        <v>12888193</v>
      </c>
      <c r="H61" s="83">
        <v>0</v>
      </c>
      <c r="I61" s="84">
        <v>0</v>
      </c>
      <c r="J61" s="84">
        <v>0</v>
      </c>
      <c r="K61" s="85">
        <f t="shared" si="1"/>
        <v>0</v>
      </c>
      <c r="M61" s="83">
        <f t="shared" si="2"/>
        <v>6444098</v>
      </c>
      <c r="N61" s="84">
        <f t="shared" si="3"/>
        <v>4567753</v>
      </c>
      <c r="O61" s="84">
        <f t="shared" si="4"/>
        <v>1876342</v>
      </c>
      <c r="P61" s="85">
        <f t="shared" si="5"/>
        <v>12888193</v>
      </c>
    </row>
    <row r="62" spans="1:16" ht="13.5">
      <c r="A62" s="82" t="s">
        <v>54</v>
      </c>
      <c r="C62" s="83">
        <v>619893</v>
      </c>
      <c r="D62" s="84">
        <v>436887</v>
      </c>
      <c r="E62" s="84">
        <v>183013</v>
      </c>
      <c r="F62" s="85">
        <f t="shared" si="0"/>
        <v>1239793</v>
      </c>
      <c r="H62" s="83">
        <v>0</v>
      </c>
      <c r="I62" s="84">
        <v>0</v>
      </c>
      <c r="J62" s="84">
        <v>0</v>
      </c>
      <c r="K62" s="85">
        <f t="shared" si="1"/>
        <v>0</v>
      </c>
      <c r="M62" s="83">
        <f t="shared" si="2"/>
        <v>619893</v>
      </c>
      <c r="N62" s="84">
        <f t="shared" si="3"/>
        <v>436887</v>
      </c>
      <c r="O62" s="84">
        <f t="shared" si="4"/>
        <v>183013</v>
      </c>
      <c r="P62" s="85">
        <f t="shared" si="5"/>
        <v>1239793</v>
      </c>
    </row>
    <row r="63" spans="1:16" ht="13.5">
      <c r="A63" s="82" t="s">
        <v>55</v>
      </c>
      <c r="C63" s="83">
        <v>6236333</v>
      </c>
      <c r="D63" s="84">
        <v>4378523</v>
      </c>
      <c r="E63" s="84">
        <v>1857813</v>
      </c>
      <c r="F63" s="85">
        <f t="shared" si="0"/>
        <v>12472669</v>
      </c>
      <c r="H63" s="83">
        <v>0</v>
      </c>
      <c r="I63" s="84">
        <v>0</v>
      </c>
      <c r="J63" s="84">
        <v>0</v>
      </c>
      <c r="K63" s="85">
        <f t="shared" si="1"/>
        <v>0</v>
      </c>
      <c r="M63" s="83">
        <f t="shared" si="2"/>
        <v>6236333</v>
      </c>
      <c r="N63" s="84">
        <f t="shared" si="3"/>
        <v>4378523</v>
      </c>
      <c r="O63" s="84">
        <f t="shared" si="4"/>
        <v>1857813</v>
      </c>
      <c r="P63" s="85">
        <f t="shared" si="5"/>
        <v>12472669</v>
      </c>
    </row>
    <row r="64" spans="1:16" ht="13.5">
      <c r="A64" s="82" t="s">
        <v>56</v>
      </c>
      <c r="C64" s="83">
        <v>1737772</v>
      </c>
      <c r="D64" s="84">
        <v>1225117</v>
      </c>
      <c r="E64" s="84">
        <v>512653</v>
      </c>
      <c r="F64" s="85">
        <f t="shared" si="0"/>
        <v>3475542</v>
      </c>
      <c r="H64" s="83">
        <v>0</v>
      </c>
      <c r="I64" s="84">
        <v>0</v>
      </c>
      <c r="J64" s="84">
        <v>0</v>
      </c>
      <c r="K64" s="85">
        <f t="shared" si="1"/>
        <v>0</v>
      </c>
      <c r="M64" s="83">
        <f t="shared" si="2"/>
        <v>1737772</v>
      </c>
      <c r="N64" s="84">
        <f t="shared" si="3"/>
        <v>1225117</v>
      </c>
      <c r="O64" s="84">
        <f t="shared" si="4"/>
        <v>512653</v>
      </c>
      <c r="P64" s="85">
        <f t="shared" si="5"/>
        <v>3475542</v>
      </c>
    </row>
    <row r="65" spans="1:16" ht="13.5">
      <c r="A65" s="82" t="s">
        <v>57</v>
      </c>
      <c r="C65" s="83">
        <v>1129378</v>
      </c>
      <c r="D65" s="84">
        <v>793816</v>
      </c>
      <c r="E65" s="84">
        <v>335570</v>
      </c>
      <c r="F65" s="85">
        <f t="shared" si="0"/>
        <v>2258764</v>
      </c>
      <c r="H65" s="83">
        <v>0</v>
      </c>
      <c r="I65" s="84">
        <v>0</v>
      </c>
      <c r="J65" s="84">
        <v>0</v>
      </c>
      <c r="K65" s="85">
        <f t="shared" si="1"/>
        <v>0</v>
      </c>
      <c r="M65" s="83">
        <f t="shared" si="2"/>
        <v>1129378</v>
      </c>
      <c r="N65" s="84">
        <f t="shared" si="3"/>
        <v>793816</v>
      </c>
      <c r="O65" s="84">
        <f t="shared" si="4"/>
        <v>335570</v>
      </c>
      <c r="P65" s="85">
        <f t="shared" si="5"/>
        <v>2258764</v>
      </c>
    </row>
    <row r="66" spans="1:16" ht="13.5">
      <c r="A66" s="82"/>
      <c r="C66" s="83"/>
      <c r="D66" s="84"/>
      <c r="E66" s="84"/>
      <c r="F66" s="85"/>
      <c r="H66" s="83"/>
      <c r="I66" s="84"/>
      <c r="J66" s="84"/>
      <c r="K66" s="85"/>
      <c r="M66" s="86"/>
      <c r="N66" s="87"/>
      <c r="O66" s="87"/>
      <c r="P66" s="88"/>
    </row>
    <row r="67" spans="1:16" ht="14.25" thickBot="1">
      <c r="A67" s="89" t="s">
        <v>58</v>
      </c>
      <c r="C67" s="90">
        <f>SUM(C8:C65)</f>
        <v>367646676</v>
      </c>
      <c r="D67" s="91">
        <f>SUM(D8:D65)</f>
        <v>259639646</v>
      </c>
      <c r="E67" s="91">
        <f>SUM(E8:E65)</f>
        <v>108007152</v>
      </c>
      <c r="F67" s="92">
        <f>SUM(F8:F65)</f>
        <v>735293474</v>
      </c>
      <c r="H67" s="90">
        <f>SUM(H8:H65)</f>
        <v>0</v>
      </c>
      <c r="I67" s="91">
        <f>SUM(I8:I65)</f>
        <v>-4532522</v>
      </c>
      <c r="J67" s="91">
        <f>SUM(J8:J65)</f>
        <v>4532522</v>
      </c>
      <c r="K67" s="92">
        <f>SUM(K8:K65)</f>
        <v>0</v>
      </c>
      <c r="M67" s="90">
        <f>SUM(M8:M65)</f>
        <v>367646676</v>
      </c>
      <c r="N67" s="91">
        <f>SUM(N8:N65)</f>
        <v>255107124</v>
      </c>
      <c r="O67" s="91">
        <f>SUM(O8:O65)</f>
        <v>112539674</v>
      </c>
      <c r="P67" s="92">
        <f>SUM(P8:P65)</f>
        <v>735293474</v>
      </c>
    </row>
    <row r="69" spans="1:4" ht="13.5">
      <c r="A69" s="93" t="s">
        <v>63</v>
      </c>
      <c r="C69" s="93"/>
      <c r="D69" s="65"/>
    </row>
    <row r="70" spans="1:5" ht="13.5">
      <c r="A70" s="94">
        <v>211</v>
      </c>
      <c r="C70" s="94" t="s">
        <v>64</v>
      </c>
      <c r="D70" s="65" t="s">
        <v>112</v>
      </c>
      <c r="E70" s="94"/>
    </row>
    <row r="71" spans="1:12" ht="13.5">
      <c r="A71" s="94">
        <v>214</v>
      </c>
      <c r="C71" s="94" t="s">
        <v>65</v>
      </c>
      <c r="D71" s="65" t="s">
        <v>113</v>
      </c>
      <c r="E71" s="94"/>
      <c r="L71" s="64" t="s">
        <v>90</v>
      </c>
    </row>
    <row r="72" spans="1:5" ht="13.5">
      <c r="A72" s="94">
        <v>268</v>
      </c>
      <c r="C72" s="94" t="s">
        <v>64</v>
      </c>
      <c r="D72" s="65" t="s">
        <v>114</v>
      </c>
      <c r="E72" s="94"/>
    </row>
    <row r="73" spans="1:5" ht="13.5">
      <c r="A73" s="94">
        <v>284</v>
      </c>
      <c r="C73" s="94" t="s">
        <v>69</v>
      </c>
      <c r="D73" s="95" t="s">
        <v>115</v>
      </c>
      <c r="E73" s="94"/>
    </row>
    <row r="74" spans="1:5" ht="13.5">
      <c r="A74" s="94">
        <v>310</v>
      </c>
      <c r="C74" s="94" t="s">
        <v>64</v>
      </c>
      <c r="D74" s="65" t="s">
        <v>116</v>
      </c>
      <c r="E74" s="94"/>
    </row>
    <row r="75" spans="1:5" ht="13.5">
      <c r="A75" s="94">
        <v>312</v>
      </c>
      <c r="C75" s="94" t="s">
        <v>70</v>
      </c>
      <c r="D75" s="65" t="s">
        <v>117</v>
      </c>
      <c r="E75" s="94"/>
    </row>
    <row r="76" spans="1:5" ht="13.5">
      <c r="A76" s="94">
        <v>343</v>
      </c>
      <c r="C76" s="94" t="s">
        <v>64</v>
      </c>
      <c r="D76" s="65" t="s">
        <v>118</v>
      </c>
      <c r="E76" s="94"/>
    </row>
    <row r="77" spans="1:5" ht="13.5">
      <c r="A77" s="94">
        <v>344</v>
      </c>
      <c r="C77" s="94" t="s">
        <v>64</v>
      </c>
      <c r="D77" s="65" t="s">
        <v>119</v>
      </c>
      <c r="E77" s="94"/>
    </row>
    <row r="78" spans="1:5" ht="13.5">
      <c r="A78" s="94">
        <v>347</v>
      </c>
      <c r="C78" s="94" t="s">
        <v>64</v>
      </c>
      <c r="D78" s="65" t="s">
        <v>120</v>
      </c>
      <c r="E78" s="94"/>
    </row>
    <row r="79" spans="1:5" ht="13.5">
      <c r="A79" s="94">
        <v>611</v>
      </c>
      <c r="C79" s="94" t="s">
        <v>64</v>
      </c>
      <c r="D79" s="65" t="s">
        <v>121</v>
      </c>
      <c r="E79" s="94"/>
    </row>
    <row r="81" ht="13.5">
      <c r="A81" s="96" t="s">
        <v>89</v>
      </c>
    </row>
    <row r="82" spans="1:5" ht="13.5">
      <c r="A82" s="94">
        <v>234</v>
      </c>
      <c r="C82" s="94" t="s">
        <v>67</v>
      </c>
      <c r="D82" s="65" t="s">
        <v>122</v>
      </c>
      <c r="E82" s="94"/>
    </row>
    <row r="83" spans="1:5" ht="13.5">
      <c r="A83" s="94">
        <v>334</v>
      </c>
      <c r="C83" s="94" t="s">
        <v>67</v>
      </c>
      <c r="D83" s="65" t="s">
        <v>123</v>
      </c>
      <c r="E83" s="94"/>
    </row>
    <row r="84" spans="1:5" ht="13.5">
      <c r="A84" s="94">
        <v>218</v>
      </c>
      <c r="C84" s="94" t="s">
        <v>66</v>
      </c>
      <c r="D84" s="65" t="s">
        <v>124</v>
      </c>
      <c r="E84" s="94"/>
    </row>
    <row r="85" spans="1:5" ht="13.5">
      <c r="A85" s="94">
        <v>275</v>
      </c>
      <c r="C85" s="94" t="s">
        <v>66</v>
      </c>
      <c r="D85" s="65" t="s">
        <v>125</v>
      </c>
      <c r="E85" s="94"/>
    </row>
    <row r="86" spans="1:5" ht="13.5">
      <c r="A86" s="94">
        <v>341</v>
      </c>
      <c r="C86" s="94" t="s">
        <v>66</v>
      </c>
      <c r="D86" s="65" t="s">
        <v>126</v>
      </c>
      <c r="E86" s="94"/>
    </row>
    <row r="87" spans="1:5" ht="13.5">
      <c r="A87" s="94">
        <v>606</v>
      </c>
      <c r="C87" s="94" t="s">
        <v>68</v>
      </c>
      <c r="D87" s="65" t="s">
        <v>127</v>
      </c>
      <c r="E87" s="94"/>
    </row>
    <row r="88" spans="1:5" ht="13.5">
      <c r="A88" s="94">
        <v>609</v>
      </c>
      <c r="C88" s="94" t="s">
        <v>68</v>
      </c>
      <c r="D88" s="65" t="s">
        <v>128</v>
      </c>
      <c r="E88" s="94"/>
    </row>
  </sheetData>
  <sheetProtection/>
  <mergeCells count="6">
    <mergeCell ref="M4:P4"/>
    <mergeCell ref="M5:P5"/>
    <mergeCell ref="C4:F4"/>
    <mergeCell ref="C5:F5"/>
    <mergeCell ref="H4:K4"/>
    <mergeCell ref="H5:K5"/>
  </mergeCells>
  <printOptions horizontalCentered="1"/>
  <pageMargins left="0" right="0" top="0.5" bottom="0.35" header="0.25" footer="0"/>
  <pageSetup horizontalDpi="600" verticalDpi="600" orientation="landscape" scale="63" r:id="rId1"/>
  <headerFooter alignWithMargins="0">
    <oddHeader>&amp;RPAGE &amp;P OF &amp;N</oddHeader>
    <oddFooter>&amp;L&amp;Z&amp;F&amp;A&amp;R&amp;D  &amp;T</oddFooter>
  </headerFooter>
  <rowBreaks count="1" manualBreakCount="1">
    <brk id="68" max="255" man="1"/>
  </rowBreaks>
</worksheet>
</file>

<file path=xl/worksheets/sheet3.xml><?xml version="1.0" encoding="utf-8"?>
<worksheet xmlns="http://schemas.openxmlformats.org/spreadsheetml/2006/main" xmlns:r="http://schemas.openxmlformats.org/officeDocument/2006/relationships">
  <dimension ref="A1:B11"/>
  <sheetViews>
    <sheetView zoomScalePageLayoutView="0" workbookViewId="0" topLeftCell="A1">
      <selection activeCell="G17" sqref="G17"/>
    </sheetView>
  </sheetViews>
  <sheetFormatPr defaultColWidth="9.140625" defaultRowHeight="12.75"/>
  <cols>
    <col min="1" max="16384" width="9.140625" style="64" customWidth="1"/>
  </cols>
  <sheetData>
    <row r="1" ht="16.5">
      <c r="A1" s="63" t="s">
        <v>101</v>
      </c>
    </row>
    <row r="3" ht="13.5">
      <c r="A3" s="64" t="s">
        <v>102</v>
      </c>
    </row>
    <row r="4" ht="13.5">
      <c r="B4" s="64" t="s">
        <v>103</v>
      </c>
    </row>
    <row r="5" ht="13.5">
      <c r="B5" s="64" t="s">
        <v>104</v>
      </c>
    </row>
    <row r="6" ht="13.5">
      <c r="B6" s="64" t="s">
        <v>105</v>
      </c>
    </row>
    <row r="7" ht="13.5">
      <c r="A7" s="64" t="s">
        <v>106</v>
      </c>
    </row>
    <row r="8" ht="13.5">
      <c r="A8" s="64" t="s">
        <v>107</v>
      </c>
    </row>
    <row r="9" ht="13.5">
      <c r="B9" s="64" t="s">
        <v>108</v>
      </c>
    </row>
    <row r="10" ht="13.5">
      <c r="A10" s="64" t="s">
        <v>109</v>
      </c>
    </row>
    <row r="11" ht="13.5">
      <c r="B11" s="64" t="s">
        <v>108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CDSS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lyoung1</dc:creator>
  <cp:keywords/>
  <dc:description/>
  <cp:lastModifiedBy>vhines</cp:lastModifiedBy>
  <cp:lastPrinted>2010-03-23T20:17:11Z</cp:lastPrinted>
  <dcterms:created xsi:type="dcterms:W3CDTF">2008-03-14T16:19:07Z</dcterms:created>
  <dcterms:modified xsi:type="dcterms:W3CDTF">2010-08-18T20:28:31Z</dcterms:modified>
  <cp:category/>
  <cp:version/>
  <cp:contentType/>
  <cp:contentStatus/>
</cp:coreProperties>
</file>